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385" windowWidth="12000" windowHeight="1320" activeTab="0"/>
  </bookViews>
  <sheets>
    <sheet name="informacje ogólne" sheetId="1" r:id="rId1"/>
    <sheet name="budynki" sheetId="2" r:id="rId2"/>
    <sheet name="elektronika " sheetId="3" r:id="rId3"/>
    <sheet name="środki trwałe" sheetId="4" r:id="rId4"/>
    <sheet name="pojazdy" sheetId="5" r:id="rId5"/>
    <sheet name="maszyny" sheetId="6" r:id="rId6"/>
    <sheet name="Lokalizacje" sheetId="7" r:id="rId7"/>
    <sheet name="Szkodowość" sheetId="8" r:id="rId8"/>
  </sheets>
  <definedNames>
    <definedName name="_xlfn.AGGREGATE" hidden="1">#NAME?</definedName>
    <definedName name="_xlnm.Print_Area" localSheetId="1">'budynki'!$A$1:$X$109</definedName>
    <definedName name="_xlnm.Print_Area" localSheetId="2">'elektronika '!$A$1:$D$331</definedName>
    <definedName name="_xlnm.Print_Area" localSheetId="0">'informacje ogólne'!$A$1:$N$17</definedName>
    <definedName name="_xlnm.Print_Area" localSheetId="6">'Lokalizacje'!$A$1:$C$11</definedName>
    <definedName name="_xlnm.Print_Area" localSheetId="5">'maszyny'!$A$1:$H$27</definedName>
    <definedName name="_xlnm.Print_Area" localSheetId="4">'pojazdy'!$A$1:$W$38</definedName>
    <definedName name="_xlnm.Print_Area" localSheetId="7">'Szkodowość'!$A$1:$E$15</definedName>
    <definedName name="_xlnm.Print_Area" localSheetId="3">'środki trwałe'!$A$1:$D$19</definedName>
  </definedNames>
  <calcPr fullCalcOnLoad="1"/>
</workbook>
</file>

<file path=xl/sharedStrings.xml><?xml version="1.0" encoding="utf-8"?>
<sst xmlns="http://schemas.openxmlformats.org/spreadsheetml/2006/main" count="2244" uniqueCount="914">
  <si>
    <t>Marka</t>
  </si>
  <si>
    <t>Typ, model</t>
  </si>
  <si>
    <t>Nr podw./ nadw.</t>
  </si>
  <si>
    <t>Nr rej.</t>
  </si>
  <si>
    <t>Rodzaj pojazdu zgodnie z dowodem rejestracyjnym lub innymi dokumentami</t>
  </si>
  <si>
    <t>Poj.</t>
  </si>
  <si>
    <t>Rok prod.</t>
  </si>
  <si>
    <t>Data I rejestracji</t>
  </si>
  <si>
    <t>Ilość miejsc</t>
  </si>
  <si>
    <t>Dopuszczalna masa całkowita</t>
  </si>
  <si>
    <t>Przebieg</t>
  </si>
  <si>
    <t>Okres ubezpieczenia OC i NW</t>
  </si>
  <si>
    <t>Okres ubezpieczenia AC i KR</t>
  </si>
  <si>
    <t>Od</t>
  </si>
  <si>
    <t>Do</t>
  </si>
  <si>
    <t>L.P.</t>
  </si>
  <si>
    <t>Nazwa maszyny (urządzenia)</t>
  </si>
  <si>
    <t>Numer seryjny</t>
  </si>
  <si>
    <t>Rok produkcji</t>
  </si>
  <si>
    <t>Producent</t>
  </si>
  <si>
    <t>Suma ubezpieczenia (wartość odtworzeniowa)</t>
  </si>
  <si>
    <t>Czy maszyna (urządzenie) jest eksploatowana pod ziemią? (TAK/NIE)</t>
  </si>
  <si>
    <t>Miejsce ubezpieczenia (adres)</t>
  </si>
  <si>
    <t>L.p.</t>
  </si>
  <si>
    <t>Nazwa jednostki</t>
  </si>
  <si>
    <t>NIP</t>
  </si>
  <si>
    <t>REGON</t>
  </si>
  <si>
    <t>lokalizacja (adres)</t>
  </si>
  <si>
    <t>Jednostka</t>
  </si>
  <si>
    <t>Razem</t>
  </si>
  <si>
    <t>Lp.</t>
  </si>
  <si>
    <t>Urządzenia i wyposażenie</t>
  </si>
  <si>
    <t>lp.</t>
  </si>
  <si>
    <t xml:space="preserve">nazwa budynku/ budowli </t>
  </si>
  <si>
    <t xml:space="preserve">przeznaczenie budynku/ budowli </t>
  </si>
  <si>
    <t>czy budynek jest użytkowany? (TAK/NIE)</t>
  </si>
  <si>
    <t>rok budowy</t>
  </si>
  <si>
    <t>Rodzaj materiałów budowlanych, z jakich wykonano budynek</t>
  </si>
  <si>
    <r>
      <t xml:space="preserve">opis stanu technicznego budynku wg poniższych elementów budynku </t>
    </r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</si>
  <si>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</si>
  <si>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</si>
  <si>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</si>
  <si>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</si>
  <si>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</si>
  <si>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</si>
  <si>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</si>
  <si>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</si>
  <si>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sieć wodno-kanalizacyjna oraz cenralnego ogrzewania</t>
  </si>
  <si>
    <t>stolarka okienna i drzwiowa</t>
  </si>
  <si>
    <t>instalacja gazowa</t>
  </si>
  <si>
    <t>instalacja wentylacyjna i kominowa</t>
  </si>
  <si>
    <t xml:space="preserve">zabezpieczenia
(znane zabiezpieczenia p-poż i przeciw kradzieżowe)                              </t>
  </si>
  <si>
    <t xml:space="preserve">Tabela nr 1 - Informacje ogólne </t>
  </si>
  <si>
    <t>Adres</t>
  </si>
  <si>
    <t>czy jest to budynkek zabytkowy, podlegający nadzorowi konserwatora zabytków?</t>
  </si>
  <si>
    <t>RAZEM:</t>
  </si>
  <si>
    <t xml:space="preserve">nazwa  </t>
  </si>
  <si>
    <t>rok produkcji</t>
  </si>
  <si>
    <t>wartość (początkowa) - księgowa brutto</t>
  </si>
  <si>
    <t>RAZEM</t>
  </si>
  <si>
    <t>Rok</t>
  </si>
  <si>
    <t>Ryzyko</t>
  </si>
  <si>
    <t xml:space="preserve">Wypłacone odszkodowanie </t>
  </si>
  <si>
    <t>Opis szkody</t>
  </si>
  <si>
    <t>Liczba szkód wypłaconych</t>
  </si>
  <si>
    <t>Wartość pojazdu</t>
  </si>
  <si>
    <t>Tabela nr 6 - Wykaz maszyn i urządzeń</t>
  </si>
  <si>
    <t>Przeprowadzone remonty i modernizacje</t>
  </si>
  <si>
    <t>w tym: Zbiory bibioteczne</t>
  </si>
  <si>
    <t>WO</t>
  </si>
  <si>
    <t>WKB</t>
  </si>
  <si>
    <t>Lokalizacja (adres)</t>
  </si>
  <si>
    <t>Zabezpieczenia (znane zabezpieczenia p-poż i przeciw kradzieżowe)</t>
  </si>
  <si>
    <t>SPRZĘT STACJONARNY</t>
  </si>
  <si>
    <t>SPRZĘT PRZENOŚNY</t>
  </si>
  <si>
    <t>MONITORING</t>
  </si>
  <si>
    <t>BRAK</t>
  </si>
  <si>
    <t>REZERWY</t>
  </si>
  <si>
    <t>Tabela nr 2 - Wykaz budynków i budowli w Powiecie Kazimierskim</t>
  </si>
  <si>
    <t>Tabela nr 3 - Wykaz sprzętu elektronicznego w Powiecie Kazimierskim</t>
  </si>
  <si>
    <t>Tabela nr 4 - Wykaz środków trwałych i wyposażenia w Powiecie Kazimierskim</t>
  </si>
  <si>
    <t>Tabela nr 5  - Wykaz pojazdów Powiatu Kazimierskiego</t>
  </si>
  <si>
    <t>WYKAZ LOKALIZACJI, W KTÓRYCH PROWADZONA JEST DZIAŁALNOŚĆ ORAZ LOKALIZACJI, GDZIE ZNAJDUJE SIĘ MIENIE NALEŻĄCE DO JEDNOSTEK POWIATU KAZIMIERSKIEGO (nie wykazane w załączniku nr 1 - poniższy wykaz nie musi być pełnym wykazem lokalizacji)</t>
  </si>
  <si>
    <t>Starostwo Powiatowe</t>
  </si>
  <si>
    <t>Powiatowe Centrum Pomocy Rodzinie</t>
  </si>
  <si>
    <t>Dom Pomocy Społecznej w Bejscach</t>
  </si>
  <si>
    <t>Powiatowy Środowiskowy Dom Samopomocy</t>
  </si>
  <si>
    <t>Zespół Placówek Szkolno-Wychowawczo-Rewalidacyjnych</t>
  </si>
  <si>
    <t>Zespół Szkół Zawodowych w Skalbmierzu</t>
  </si>
  <si>
    <t>Powiatowy Zarząd Dróg</t>
  </si>
  <si>
    <t>Liceum Ogólnokształcące</t>
  </si>
  <si>
    <t>Zespół Szkół Rolniczych</t>
  </si>
  <si>
    <t>Zespół Szkół Zawodowych w Odonowie</t>
  </si>
  <si>
    <t>Poradnia Psychologiczno - Pedagogiczna</t>
  </si>
  <si>
    <t>Powiatowy Urząd Pracy</t>
  </si>
  <si>
    <t xml:space="preserve">RAZEM </t>
  </si>
  <si>
    <r>
      <t>Zielona Karta***</t>
    </r>
    <r>
      <rPr>
        <sz val="12"/>
        <rFont val="Arial"/>
        <family val="2"/>
      </rPr>
      <t xml:space="preserve"> (kraj)</t>
    </r>
  </si>
  <si>
    <t>Zespół Szkół Rolniczych w Cudzynowicach</t>
  </si>
  <si>
    <t>1. Starostwo Powiatowe</t>
  </si>
  <si>
    <t xml:space="preserve">1. Starostwo Powiatowe </t>
  </si>
  <si>
    <t>11. Zespół Szkół Zawodowych w Odonowie</t>
  </si>
  <si>
    <t>10. Zespół Szkół Rolniczych w Cudzynowicach</t>
  </si>
  <si>
    <t>8. Liceum Ogólnokształcące im. Marii Curie Skłodowskiej w Kazimierzy Wielkiej</t>
  </si>
  <si>
    <t>7. Powiatowy Zarząd Dróg</t>
  </si>
  <si>
    <t>6. Zespół Szkół Zawodowych w Skalbmierzu</t>
  </si>
  <si>
    <t xml:space="preserve">5. Zespół Placówek Szkolno - Wychowawczo - Rewalidacyjnych </t>
  </si>
  <si>
    <t>4. Powiatowy Środowiskowy Dom Samopomocy</t>
  </si>
  <si>
    <t>3. Dom Pomocy Społecznej w Bejscach</t>
  </si>
  <si>
    <t>12. Poradnia Psychologiczno - Pedagogiczna</t>
  </si>
  <si>
    <t>13. Powiatowy Urząd Pracy</t>
  </si>
  <si>
    <t>Zabezpieczenia przeciw kradzieżowe</t>
  </si>
  <si>
    <t>Liczba uczniów/ wychowanków/ pensjonariuszy</t>
  </si>
  <si>
    <t>Elementy mające wpływ na ocenę ryzyka</t>
  </si>
  <si>
    <t xml:space="preserve">Czy w konstrukcji budynków występuje płyta warstwowa? </t>
  </si>
  <si>
    <t>Odległość lokalizacji od najbliższego zbiornika wodnego</t>
  </si>
  <si>
    <t>Czy od 1997 r. wystąpiło w jednostce ryzyko powodzi?</t>
  </si>
  <si>
    <t>Planowane imprezy w ciągu roku (nie biletowane i nie podlegające ubezpieczeniu obowiązkowemu OC)</t>
  </si>
  <si>
    <t xml:space="preserve"> Rodzaj prowadzonej działalności (opisowo)</t>
  </si>
  <si>
    <t>suma ubezpieczenia (wartość)</t>
  </si>
  <si>
    <t>rodzaj wartości (księgowa brutto/odtworzeniowa)</t>
  </si>
  <si>
    <t>instalacja elekryczna</t>
  </si>
  <si>
    <t>Tabela nr 7 - Wykaz lokalizacji</t>
  </si>
  <si>
    <t>12. Poradnia Psychologiczno Pedagogiczna</t>
  </si>
  <si>
    <t>Ryzyka podlegające ubezpieczeniu w danym pojeździe</t>
  </si>
  <si>
    <t>OC</t>
  </si>
  <si>
    <t>NW</t>
  </si>
  <si>
    <t>AC/KR</t>
  </si>
  <si>
    <t>ASS</t>
  </si>
  <si>
    <t>Liczba pracowników</t>
  </si>
  <si>
    <t>PKD</t>
  </si>
  <si>
    <t>MASZYNY BUDOWLANE</t>
  </si>
  <si>
    <t>MAJĄTEK</t>
  </si>
  <si>
    <t>KOMUNIKACJA</t>
  </si>
  <si>
    <t>6. Zespół Szkół Zawodowych w Skalmbierzu</t>
  </si>
  <si>
    <t>Centrum Administracyjne Placówek-Opiekuńczo-Wychowawczych</t>
  </si>
  <si>
    <t>9. Centrum Administracyjne Placówek-Opiekuńczo-Wychowawczych</t>
  </si>
  <si>
    <t>Wykaz sprzętu elektronicznego stacjonarnego (do 5 lat) - rok 2012 i młodszy</t>
  </si>
  <si>
    <t>Wykaz sprzętu elektronicznego przenośnego (do 5 lat) - rok 2012 i młodszy</t>
  </si>
  <si>
    <t xml:space="preserve"> Wykaz monitoringu wizyjnego - system kamer itp. (do 5 lat) - rok 2012 i młodszy</t>
  </si>
  <si>
    <t>22.10.2014 - 21.10.2015</t>
  </si>
  <si>
    <t>22.10.2015-21.10.2016</t>
  </si>
  <si>
    <t>22.10.2016-teraz</t>
  </si>
  <si>
    <t>nie</t>
  </si>
  <si>
    <t>500m</t>
  </si>
  <si>
    <t>ul. Kościuszki 12, 28-500 Kazimierza Wielka</t>
  </si>
  <si>
    <t>662-15-14-951</t>
  </si>
  <si>
    <t>291018550</t>
  </si>
  <si>
    <t>8411Z</t>
  </si>
  <si>
    <t>Administracja</t>
  </si>
  <si>
    <t>-</t>
  </si>
  <si>
    <t>bd</t>
  </si>
  <si>
    <t>Regionalna Placówka Opiekuńczo-Terapeutyczna</t>
  </si>
  <si>
    <t>ul. Partyzantów 1, 28-500 Kazimierza Wielka</t>
  </si>
  <si>
    <t>605-007-14-88</t>
  </si>
  <si>
    <t>363398671</t>
  </si>
  <si>
    <t>Starostwo Powiatowe - przeprowadzona termomodernizacja</t>
  </si>
  <si>
    <t>budynek administracyjno-biurowy</t>
  </si>
  <si>
    <t>tak</t>
  </si>
  <si>
    <t>ok. 1975 r.</t>
  </si>
  <si>
    <t>budynek - przeprowadzona termomodernizacja</t>
  </si>
  <si>
    <t>lata 50-te</t>
  </si>
  <si>
    <t>ustępy/garaż</t>
  </si>
  <si>
    <t>pomieszczenia gospodarcze</t>
  </si>
  <si>
    <t xml:space="preserve">plac </t>
  </si>
  <si>
    <t>ogrodzenie</t>
  </si>
  <si>
    <t>budynek Bursy</t>
  </si>
  <si>
    <t>pomieszczenia mieszkalne i gospodarcze</t>
  </si>
  <si>
    <t>hydrant, gaśnice. alarm przeciwłamaniowy</t>
  </si>
  <si>
    <t>ul. T. Kościuszki 12  28-500 Kazimierza Wielka</t>
  </si>
  <si>
    <t>hydranty  x  4</t>
  </si>
  <si>
    <t xml:space="preserve">gaśnice 8 szt. ( śniegowe-6, groszkowe-2)  </t>
  </si>
  <si>
    <t xml:space="preserve">urządzenie alarmowe  </t>
  </si>
  <si>
    <t>kraty na oknach</t>
  </si>
  <si>
    <t>zabezpieczenia
(znane zabiezpieczenia p-poż i przeciw kradzieżowe)    gaśnice proszkowe - 10 szt., hydranty 4szt. , kraty w oknach, dozór pracowniczy całodobowy                                  (2)</t>
  </si>
  <si>
    <t xml:space="preserve">ul. Partyzantów 29 28-500 Kazimierza Wielka </t>
  </si>
  <si>
    <t>dobry</t>
  </si>
  <si>
    <t>bardzo dobry</t>
  </si>
  <si>
    <t>brak</t>
  </si>
  <si>
    <t>500 m²</t>
  </si>
  <si>
    <t>zły</t>
  </si>
  <si>
    <t>989 m²</t>
  </si>
  <si>
    <t>nie, budynek nieużytkowany od 2011</t>
  </si>
  <si>
    <t>2052 m²</t>
  </si>
  <si>
    <t>Sieć dedykowana kategorii 5E</t>
  </si>
  <si>
    <t>switz</t>
  </si>
  <si>
    <t>Zestaw komputerowy</t>
  </si>
  <si>
    <t>drukarka HP LJ 1102W</t>
  </si>
  <si>
    <t xml:space="preserve">Switch ciasco srw 2024-K9-eu   </t>
  </si>
  <si>
    <t xml:space="preserve">FAX panasonic                             </t>
  </si>
  <si>
    <t>Szafa rack 19'' 42U</t>
  </si>
  <si>
    <t>kontroler domeny rack HP DL380 g8 + Napęd LTO4+Firewall typ I</t>
  </si>
  <si>
    <t>Komputer w Geodezji</t>
  </si>
  <si>
    <t>komputer DELL</t>
  </si>
  <si>
    <t>Urządzenie wielofunkcyjne HP</t>
  </si>
  <si>
    <t>Monitor Samsung</t>
  </si>
  <si>
    <t>Kserokopiarka Sharp</t>
  </si>
  <si>
    <t>Drukarka</t>
  </si>
  <si>
    <t>SKANER A3</t>
  </si>
  <si>
    <t>URZADZENIE WIELOFUNKCYJNE A3</t>
  </si>
  <si>
    <t>STACJA ROBOCZA NTT</t>
  </si>
  <si>
    <t>ZASILACZ AWARYJNY</t>
  </si>
  <si>
    <t>SERWER HP</t>
  </si>
  <si>
    <t>UPS EMERSON</t>
  </si>
  <si>
    <t>URZADZENIE WIELOFUNKCYJNE - KSERO</t>
  </si>
  <si>
    <t>MACIERZ, DYSK</t>
  </si>
  <si>
    <t>SERWER DELL</t>
  </si>
  <si>
    <t>STACJA ROBOCZA Z SYSTEMEM OPERACYJNYM</t>
  </si>
  <si>
    <t>MONITOR 19"</t>
  </si>
  <si>
    <t>UPS DO STACJI ROBOCZEJ</t>
  </si>
  <si>
    <t>URZADZENIE NAS</t>
  </si>
  <si>
    <t>notebook Toshiba C660-21K 3 szt</t>
  </si>
  <si>
    <t>Wydział Geodezji:</t>
  </si>
  <si>
    <t>Obudowa Blade</t>
  </si>
  <si>
    <t>Serwer Blade (5 szt)</t>
  </si>
  <si>
    <t>Biblioteka taśmowa</t>
  </si>
  <si>
    <t>Macierz dyskowa</t>
  </si>
  <si>
    <t>Przełącznik KVM z monitorem</t>
  </si>
  <si>
    <t>Serwer zarządzający</t>
  </si>
  <si>
    <t>Szafa Rack (2 szt)</t>
  </si>
  <si>
    <t>UPS (2 szt)</t>
  </si>
  <si>
    <t>Stacja robocza</t>
  </si>
  <si>
    <t>Ploter</t>
  </si>
  <si>
    <t>Pomieszczenie serwerowni + klimatyzator</t>
  </si>
  <si>
    <t>Serwer do portalu geodety</t>
  </si>
  <si>
    <t>Serwer do komunikacji</t>
  </si>
  <si>
    <t>2. Powiatowe Centrum Pomocy Rodzinie</t>
  </si>
  <si>
    <t>Wiola</t>
  </si>
  <si>
    <t>SUCW2G30FB2002559</t>
  </si>
  <si>
    <t>TKA 42EP</t>
  </si>
  <si>
    <t>przyczepa</t>
  </si>
  <si>
    <t>07.12.2011</t>
  </si>
  <si>
    <t>x</t>
  </si>
  <si>
    <t>Opel</t>
  </si>
  <si>
    <t>Vivaro-B</t>
  </si>
  <si>
    <t>W0LJ7D605GV663056</t>
  </si>
  <si>
    <t>TKA 44LX</t>
  </si>
  <si>
    <t>osobowy</t>
  </si>
  <si>
    <t>10.11.2016</t>
  </si>
  <si>
    <t>Toyota</t>
  </si>
  <si>
    <t>Yaris</t>
  </si>
  <si>
    <t>VNKKJ0D310A052457</t>
  </si>
  <si>
    <t>Zafira</t>
  </si>
  <si>
    <t>W0L0AHM75B2100326</t>
  </si>
  <si>
    <t>TKA 77CU</t>
  </si>
  <si>
    <t>26.04.2011</t>
  </si>
  <si>
    <t>2175 kg</t>
  </si>
  <si>
    <t>alarm, centralny zamek, immobiliser</t>
  </si>
  <si>
    <t>Walec Wibracyjny</t>
  </si>
  <si>
    <t>NTC</t>
  </si>
  <si>
    <t>605-00-09-408</t>
  </si>
  <si>
    <t>292879460</t>
  </si>
  <si>
    <t>28-512 Bejsce 230</t>
  </si>
  <si>
    <t>000301291</t>
  </si>
  <si>
    <t>8730Z</t>
  </si>
  <si>
    <t>Pomoc społeczna z zakwaterowaniem dla osób w podeszłym wieku i osób niepełnosprawnych</t>
  </si>
  <si>
    <t>oczyszczalnia ścieków, szatnia, stołówka</t>
  </si>
  <si>
    <t>20 m od stawu</t>
  </si>
  <si>
    <t>4 imprezy - 150 uczestników (integracyjne)</t>
  </si>
  <si>
    <t>namioty 2 szt.</t>
  </si>
  <si>
    <t>Budynek główny</t>
  </si>
  <si>
    <t>pomieszczenia mieszkalne</t>
  </si>
  <si>
    <t>Pomieszczenia mieszkalne i gospodarcze</t>
  </si>
  <si>
    <t>Portiernia</t>
  </si>
  <si>
    <t>Oczyszczalnia ścieków</t>
  </si>
  <si>
    <t>Przyłącze wodociągowe</t>
  </si>
  <si>
    <t>Garaż zadaszony</t>
  </si>
  <si>
    <t>Magazyn spożywczy</t>
  </si>
  <si>
    <t>Droga dojazdowa</t>
  </si>
  <si>
    <t>Droga dojazdowa do budynku wielofunkcyjnego</t>
  </si>
  <si>
    <t xml:space="preserve">Latarnie oświetleniowe </t>
  </si>
  <si>
    <t>Latarnieoświetleniowe</t>
  </si>
  <si>
    <t>Ogrodzenie posesji</t>
  </si>
  <si>
    <t>Gasnice 9 szt.+3 hydranty</t>
  </si>
  <si>
    <t>cegła wypalana na zaptrawie wapiennej</t>
  </si>
  <si>
    <t>nad p[iwnicami-kolebowe z cegły pełnej czerwonej na zaprawie wapiennej, nad parterem -drewniane podójne</t>
  </si>
  <si>
    <t>czterospadowy drewniany ustroju krokwiowo-płatowego</t>
  </si>
  <si>
    <t>Gaśnice 9 szt.+ 2 hydranty</t>
  </si>
  <si>
    <t>murowane z cegły</t>
  </si>
  <si>
    <t>wielootworowe</t>
  </si>
  <si>
    <t>dwuspadowy drewniany</t>
  </si>
  <si>
    <t>gaśnica-szt 1, drzwi metalowe</t>
  </si>
  <si>
    <t>z p[ustaka</t>
  </si>
  <si>
    <t>betonowy</t>
  </si>
  <si>
    <t>konstrukcja drewniana,pokrycie blacha</t>
  </si>
  <si>
    <t>Gaśnica szt 1,kraty przed drzwiami metalowymi,kraty w oknach</t>
  </si>
  <si>
    <t>z pustsaka</t>
  </si>
  <si>
    <t>konstrukcja drewniana, pokrycie blacha</t>
  </si>
  <si>
    <t xml:space="preserve">28-512 Bejsce 230                                                                                                            </t>
  </si>
  <si>
    <t>przeprowadzone w miarę potrzeb i możliwości finansowych w wenątrz budynku</t>
  </si>
  <si>
    <t>remonty bieżące</t>
  </si>
  <si>
    <t>dostateczny</t>
  </si>
  <si>
    <t>nie występuje</t>
  </si>
  <si>
    <t>wentylacyjna-nie występuje,kominowa-dobry</t>
  </si>
  <si>
    <r>
      <t>2100 m</t>
    </r>
    <r>
      <rPr>
        <vertAlign val="superscript"/>
        <sz val="10"/>
        <rFont val="Arial"/>
        <family val="2"/>
      </rPr>
      <t>2</t>
    </r>
  </si>
  <si>
    <t>dobra</t>
  </si>
  <si>
    <t>dora</t>
  </si>
  <si>
    <r>
      <t>662 m</t>
    </r>
    <r>
      <rPr>
        <vertAlign val="superscript"/>
        <sz val="10"/>
        <rFont val="Arial"/>
        <family val="2"/>
      </rPr>
      <t>2</t>
    </r>
  </si>
  <si>
    <t>grawitacyjna kominowa-brak</t>
  </si>
  <si>
    <r>
      <t>7,5 m</t>
    </r>
    <r>
      <rPr>
        <vertAlign val="superscript"/>
        <sz val="10"/>
        <rFont val="Arial"/>
        <family val="2"/>
      </rPr>
      <t>2</t>
    </r>
  </si>
  <si>
    <t>parter</t>
  </si>
  <si>
    <r>
      <t>34 m</t>
    </r>
    <r>
      <rPr>
        <vertAlign val="superscript"/>
        <sz val="10"/>
        <rFont val="Arial"/>
        <family val="2"/>
      </rPr>
      <t>2</t>
    </r>
  </si>
  <si>
    <t>Urządzenie do rehabilitacji ultradżwiękami i laserem</t>
  </si>
  <si>
    <t>Kopiarka Canon</t>
  </si>
  <si>
    <t>Telewizor Philips</t>
  </si>
  <si>
    <t>Komputer z ups</t>
  </si>
  <si>
    <t xml:space="preserve">Telewizor </t>
  </si>
  <si>
    <t>Kasa fiskalna</t>
  </si>
  <si>
    <t>Telewizor ORION</t>
  </si>
  <si>
    <t>Komputer Lenowo</t>
  </si>
  <si>
    <t>Drukarka HP</t>
  </si>
  <si>
    <t>Organy</t>
  </si>
  <si>
    <t>Telewizor TOSHIBA 24</t>
  </si>
  <si>
    <t>Telewizor LED 3204</t>
  </si>
  <si>
    <t>Drukarka HPPRO 6230</t>
  </si>
  <si>
    <t>Komputer laptop</t>
  </si>
  <si>
    <t>ZFA 25000001559399</t>
  </si>
  <si>
    <t>C330</t>
  </si>
  <si>
    <t>Ciągnik rolniczy</t>
  </si>
  <si>
    <t>PML/PML03</t>
  </si>
  <si>
    <t>SU9ML1PML15033006</t>
  </si>
  <si>
    <t>Przyczepa ciężarowa rolnicza</t>
  </si>
  <si>
    <t>22-08-1980</t>
  </si>
  <si>
    <t>29-12-2015</t>
  </si>
  <si>
    <t>3300 KG</t>
  </si>
  <si>
    <t>2240 KG</t>
  </si>
  <si>
    <t>3540 KG</t>
  </si>
  <si>
    <t>AUTOALARM WOLUMERYCZNY</t>
  </si>
  <si>
    <t>ul. Kościuszki 12, 
28-500 Kazimierza Wielka</t>
  </si>
  <si>
    <t>ul. Partyzantów 29, 
28-500 Kazimierza Wielka</t>
  </si>
  <si>
    <t>292906620</t>
  </si>
  <si>
    <t>8899Z</t>
  </si>
  <si>
    <t>POMOC SPOŁECZNA BEZ ZAKWATEROWANIA</t>
  </si>
  <si>
    <t xml:space="preserve">UL. PARTYZANTÓW 29, 28-500 KAZIMIERZA WIELKA </t>
  </si>
  <si>
    <t>GAŚNICA PROSZKOWA ABC- 2 SZT, GAŚNICA PIANOWA GASTRONOMICZNA - 1 SZT, HYDRANT WEWNĘTRZNY, URZĄDZENIE ALARMOWE</t>
  </si>
  <si>
    <t>MONITOR KOMPUTEROWY</t>
  </si>
  <si>
    <t>TELEWIZOR SAMSUNG LED</t>
  </si>
  <si>
    <t>SPRZĘT NAGŁAŚNIAJĄCY</t>
  </si>
  <si>
    <t xml:space="preserve">TELEWIZOR SONY LED </t>
  </si>
  <si>
    <t>NOTEBOOK DELL</t>
  </si>
  <si>
    <t>NOTEBOOK LENOWO</t>
  </si>
  <si>
    <t xml:space="preserve">6050013491
</t>
  </si>
  <si>
    <t>8790Z</t>
  </si>
  <si>
    <t>Cudzynowice 175,  
28- 500 Kazimierza Wielka</t>
  </si>
  <si>
    <t xml:space="preserve">opieka całkowita dzieci i młodzieży
</t>
  </si>
  <si>
    <t>plac zabaw, szatnia, stołówka</t>
  </si>
  <si>
    <t>200m</t>
  </si>
  <si>
    <t>20 imprez - 20-100 uczestników (kulturalno-rekreacyjno-sportowe)</t>
  </si>
  <si>
    <t xml:space="preserve">SZKOŁA </t>
  </si>
  <si>
    <t>DO CELÓW EDUKACYJNYCH</t>
  </si>
  <si>
    <t>TAK</t>
  </si>
  <si>
    <t>STOŁÓWKA</t>
  </si>
  <si>
    <t>DO CELÓW ŻYWIENIOWYCH</t>
  </si>
  <si>
    <t>OGRODZENIE BETONOWE</t>
  </si>
  <si>
    <t>OGRODZENIE</t>
  </si>
  <si>
    <t xml:space="preserve">OGRODZENIE </t>
  </si>
  <si>
    <t>PARKING</t>
  </si>
  <si>
    <t>PLAC ZABAW</t>
  </si>
  <si>
    <t>ROZRYWKA DLA DZIECI</t>
  </si>
  <si>
    <t>PRZYŁĄCZE ENERGETYCZNE</t>
  </si>
  <si>
    <t>WODOCIĄG ZEWNĘTRZNY</t>
  </si>
  <si>
    <t>INSTALACJA GAZOWA</t>
  </si>
  <si>
    <t>NIE</t>
  </si>
  <si>
    <t>DOZÓR PROWADZONY PRZEZ FIRMĘ OCHRONIARSKA, HYDRANTY (7 SZT.), GASNICE (30 SZT.), MONITORING</t>
  </si>
  <si>
    <t>Cudzynowice 175</t>
  </si>
  <si>
    <t>JW.</t>
  </si>
  <si>
    <t>BLOCZKI GAZOBETONOWE</t>
  </si>
  <si>
    <t>STROP Z PREFABRYKOWANYCH ŻELBETONOWYCH PŁYT KANAŁOWYCH</t>
  </si>
  <si>
    <t>STROPODACH Z PŁYT KRYTYCH PAPĄ</t>
  </si>
  <si>
    <t>NIE DOTYCZY</t>
  </si>
  <si>
    <t>1) MARZEC 2012R. REMONT INSTALACJI ELEKTRYCZNEJ; 2) PAŹDZIERNIK 2012 R. RENONT KANALIZACJI</t>
  </si>
  <si>
    <t xml:space="preserve">  </t>
  </si>
  <si>
    <t>2012 - REMONT WĘZŁA SANITARNEGO, REMONT OGRODZENIA I SCHODÓW, REMONT I WYMIANA OKIEN, REMONT KANAŁÓW WENTYLACYJNYCH; 2013 r. - REMONT ŁAZIENKI PO AWARII, REMONT INSTALACJI ELEKTRYCZNEJ, REMONT INSTALACJI I PRZEBUDOWA ŚCIAN, REMONT INSTALACJI ELEKTRYCZNEJ (INTERNAT); 2014 r. - REMONT POKRYCIA DACHOWEGO, OCIEPLENIE ELEWACJI; 2015 r. -  PRZEBUDOWA WĘZŁA SANITARNEGO (INTERNAT)</t>
  </si>
  <si>
    <t>BARDZO DOBRY</t>
  </si>
  <si>
    <t>1052 M2</t>
  </si>
  <si>
    <t>463 M2</t>
  </si>
  <si>
    <t>TELEWIZOR SAMSUNG</t>
  </si>
  <si>
    <t>ZESTAW KOMPUTEROWY Z OPROGRAMOWANIEM</t>
  </si>
  <si>
    <t xml:space="preserve">ZESTAW KOMPUTEROWY  </t>
  </si>
  <si>
    <t>ZESTAW 10 SZT. KOMPUTERÓW (KOMP.+MONITOR)</t>
  </si>
  <si>
    <t>KOMPUTER</t>
  </si>
  <si>
    <t>RADIOMAGNETOFON</t>
  </si>
  <si>
    <t>RADIOODTWARZACZ</t>
  </si>
  <si>
    <t>NOTEBOOK LENOVO</t>
  </si>
  <si>
    <t>NOTEBOOK SAMSUNG</t>
  </si>
  <si>
    <t>TACHOGRAF</t>
  </si>
  <si>
    <t xml:space="preserve">WZMACNIACZ DO SPRZ. NAGŁAŚNIAJĄCEGO </t>
  </si>
  <si>
    <t>ODTWARZACZ DVD</t>
  </si>
  <si>
    <t>LAPTOP LENOVO</t>
  </si>
  <si>
    <t>LAPTOP LENOVO ( 4 SZT.)</t>
  </si>
  <si>
    <t>DRUKARKA HP 1616DN</t>
  </si>
  <si>
    <t>URZĄDZENIE WIELOFUNKCYJNE BROTHER J 140</t>
  </si>
  <si>
    <t>URZĄDZENIE WIELOFUNKCYJNE HP 7610</t>
  </si>
  <si>
    <t xml:space="preserve">DRUKARKA  </t>
  </si>
  <si>
    <t>MONITOR</t>
  </si>
  <si>
    <t>NISZCZARKA</t>
  </si>
  <si>
    <t>ZCFC50A2085706509</t>
  </si>
  <si>
    <t>WDB9066571S614319</t>
  </si>
  <si>
    <t>TKA 29FK</t>
  </si>
  <si>
    <t>SZ9100000BR1149</t>
  </si>
  <si>
    <t>TKA E961</t>
  </si>
  <si>
    <t>Fiat</t>
  </si>
  <si>
    <t>Ducato 2 3 Panorama 250</t>
  </si>
  <si>
    <t>W2</t>
  </si>
  <si>
    <t>Boro</t>
  </si>
  <si>
    <t>BR1</t>
  </si>
  <si>
    <t>Mercedes</t>
  </si>
  <si>
    <t>Sprinter</t>
  </si>
  <si>
    <t>Iveco</t>
  </si>
  <si>
    <t>Daily</t>
  </si>
  <si>
    <t>Ursus</t>
  </si>
  <si>
    <t>Marpol</t>
  </si>
  <si>
    <t>TK 4413J</t>
  </si>
  <si>
    <t>TKA 39KP</t>
  </si>
  <si>
    <t>TKA X377</t>
  </si>
  <si>
    <t>autobus</t>
  </si>
  <si>
    <t>04.12.2017</t>
  </si>
  <si>
    <t>29.03.2012</t>
  </si>
  <si>
    <t>21.04.2009</t>
  </si>
  <si>
    <t>ALARM, CENTRALNY ZAMEK, IMMOBILAIZER</t>
  </si>
  <si>
    <r>
      <t>A</t>
    </r>
    <r>
      <rPr>
        <sz val="9"/>
        <rFont val="Arial"/>
        <family val="2"/>
      </rPr>
      <t>LARM, CENTRALNY ZAMEK, IMMOBILAIZER</t>
    </r>
  </si>
  <si>
    <t>662-12-83-865</t>
  </si>
  <si>
    <t>000192028</t>
  </si>
  <si>
    <t>8560Z</t>
  </si>
  <si>
    <t>ul. Kanonijska 7, 28-530 Skalbmierz</t>
  </si>
  <si>
    <t>ul. Kanonijska 7, 
28-530 Skalbmierz</t>
  </si>
  <si>
    <t>edukacja</t>
  </si>
  <si>
    <t>szatnia</t>
  </si>
  <si>
    <t>5 imprez</t>
  </si>
  <si>
    <t>Zespół Szkół Zawodowych</t>
  </si>
  <si>
    <t xml:space="preserve">Warsztaty Szkolne Zespołu Szkół Zawodowych </t>
  </si>
  <si>
    <t>Budynek byłego Internatu Zespołu Szkół Zawodowych</t>
  </si>
  <si>
    <t>Plac szkolny</t>
  </si>
  <si>
    <t>Szambo</t>
  </si>
  <si>
    <t>Ogrodzenie</t>
  </si>
  <si>
    <r>
      <t xml:space="preserve">przeciwpożarowe: gaśnice proszkowe 6 kg - 10 szt.; hydranty zewnętrzne i wewnętrzne; </t>
    </r>
    <r>
      <rPr>
        <b/>
        <sz val="11"/>
        <rFont val="Arial"/>
        <family val="2"/>
      </rPr>
      <t xml:space="preserve">przeciwkradzieżowe: </t>
    </r>
    <r>
      <rPr>
        <sz val="11"/>
        <rFont val="Arial"/>
        <family val="2"/>
      </rPr>
      <t>kraty w oknach (pracownia komputerowa, biblioteka, archiwum); alarm na fotokomórkę, dozór agencji ochrony-część doby.</t>
    </r>
  </si>
  <si>
    <r>
      <t xml:space="preserve">Budynek szkoły: </t>
    </r>
    <r>
      <rPr>
        <sz val="10"/>
        <rFont val="Arial"/>
        <family val="2"/>
      </rPr>
      <t>ściany murowane tradycyjne z cegły. Słupy z cegły pełnej palonej i klinkierowej.</t>
    </r>
  </si>
  <si>
    <t>Stropy żelbetowe prefabrykowane, drobnowymiarowe DZ-3.</t>
  </si>
  <si>
    <t>Dach stanowi stropodach DZ-3 ocieplony, kryty papą asfaltową.</t>
  </si>
  <si>
    <r>
      <t xml:space="preserve">Budynek warsztatów szkolnych: </t>
    </r>
    <r>
      <rPr>
        <sz val="10"/>
        <rFont val="Arial"/>
        <family val="2"/>
      </rPr>
      <t>ściany murowane tradycyjne z cegły i bloczków PGS. Jednym z elementów konstrukcji budynku są słupy żelbetonowe.</t>
    </r>
  </si>
  <si>
    <t>Stropy żelbetowe prefabrykowane, kanałowe "Żerań". W części warsztatowej od strony północnej budynku elementem nośnym są belki strunobetonowe, na któych oparte są płyty żelbetowe stropodachu.</t>
  </si>
  <si>
    <t>Dach stanowi stropodach  kryty papą asfaltową (o dużym spadku).</t>
  </si>
  <si>
    <r>
      <t xml:space="preserve">Budynek byłego internatu: </t>
    </r>
    <r>
      <rPr>
        <sz val="10"/>
        <rFont val="Arial"/>
        <family val="2"/>
      </rPr>
      <t>ściany murowane tradycyjne z cegły i bloczków PGS. Jednym z elementów konstrukcji budynku są słupy żelbetonowe.</t>
    </r>
  </si>
  <si>
    <t>Stropy żelbetowe prefabrykowane "Żerań", a także w części stropy prefabrykowane drobnowymiarowe DZ-3.</t>
  </si>
  <si>
    <t>Dach stanowi stropodach kryty papą asfaltową.</t>
  </si>
  <si>
    <t>nie dotyczy</t>
  </si>
  <si>
    <t>1 907,70 m2</t>
  </si>
  <si>
    <t>1 460 m2</t>
  </si>
  <si>
    <t>2 241 m2</t>
  </si>
  <si>
    <t>Urządzenie wielofunkcyjne HP M1132</t>
  </si>
  <si>
    <t>Głośniki LOGITECH</t>
  </si>
  <si>
    <t>Zestaw komputerowy A8/8GB/500GB/WIN8/Office (5 szt.)</t>
  </si>
  <si>
    <t>Zestaw komputerowy A8/8GB/500GB/WIN8/Office (4 szt.)</t>
  </si>
  <si>
    <t>Monitor FUJITSU L20T-4LED (5 szt.)</t>
  </si>
  <si>
    <t>Monitor FUJITSU L20T-4LED (4 szt.)</t>
  </si>
  <si>
    <t>Głośniki Genius SP-HF 1800A</t>
  </si>
  <si>
    <t>Kopiarka BIZHUB 282</t>
  </si>
  <si>
    <t>Głośniki komputerowe</t>
  </si>
  <si>
    <t>Zestaw komputerowy AMD6300</t>
  </si>
  <si>
    <t>Monitor Samsung S19B300</t>
  </si>
  <si>
    <t>Komputer FUJITSU (5 szt.)</t>
  </si>
  <si>
    <t>HP EliteBook</t>
  </si>
  <si>
    <t>Kino domowe</t>
  </si>
  <si>
    <t>Wizualizer 2x3 WZ2</t>
  </si>
  <si>
    <t>Zestaw komputerowy z oprogramowaniem</t>
  </si>
  <si>
    <t>Urządzenie wielofunkcyjne</t>
  </si>
  <si>
    <t>Zasilacz awaryjny</t>
  </si>
  <si>
    <t>Sieć logistyczna i elektryczna</t>
  </si>
  <si>
    <t>Switch</t>
  </si>
  <si>
    <t>Radiomagnetofon SONY</t>
  </si>
  <si>
    <t>Dysk zewnętrzny SEAGATE 250 GBUSB</t>
  </si>
  <si>
    <t>Tablica interaktywna SMART BOARD SB-480</t>
  </si>
  <si>
    <t>Projektor Hitachi CP-CX300WN</t>
  </si>
  <si>
    <t>Tablica interaktywna IQ BOARD</t>
  </si>
  <si>
    <t>Rzutnik BENQ</t>
  </si>
  <si>
    <t>Laptop HP Elite Book</t>
  </si>
  <si>
    <t>Notebook HP (KTS)</t>
  </si>
  <si>
    <t xml:space="preserve">Notebook HP </t>
  </si>
  <si>
    <t>Tablica interaktywna</t>
  </si>
  <si>
    <t>Projektor krótkoogniskowy</t>
  </si>
  <si>
    <t>Projektor BENQ</t>
  </si>
  <si>
    <t>Projektor Ricoch PJ X2240</t>
  </si>
  <si>
    <t>Notebook HP</t>
  </si>
  <si>
    <t>Komputer przenośny Acer TravelMate P453-M</t>
  </si>
  <si>
    <t>Aparat fotograficzny</t>
  </si>
  <si>
    <t>Kamera rejestrująca wewnętrzna (1 szt.)</t>
  </si>
  <si>
    <t>Zestaw monitoringu-rejestrator IP i dwie kamery</t>
  </si>
  <si>
    <t>Chevrolet</t>
  </si>
  <si>
    <t>KL 1SF48TJ8B061218</t>
  </si>
  <si>
    <t>TKA W066</t>
  </si>
  <si>
    <t xml:space="preserve">osobowy </t>
  </si>
  <si>
    <t>KJM 7873</t>
  </si>
  <si>
    <t>ciągnik rolniczy</t>
  </si>
  <si>
    <t>KJN 3311</t>
  </si>
  <si>
    <t>WOLOXCF6866028444</t>
  </si>
  <si>
    <t>TKA 47AE</t>
  </si>
  <si>
    <t>KJP 3383</t>
  </si>
  <si>
    <t>SUPB40CEBYW178609</t>
  </si>
  <si>
    <t>TKA 46JL</t>
  </si>
  <si>
    <t>ciężarowy</t>
  </si>
  <si>
    <t>Aveo</t>
  </si>
  <si>
    <t>Zetor</t>
  </si>
  <si>
    <t>Corsa-C</t>
  </si>
  <si>
    <t>POM Złocieniec</t>
  </si>
  <si>
    <t>Daewoo FSO Polonez</t>
  </si>
  <si>
    <t>Kombi Plus 1.6</t>
  </si>
  <si>
    <t>1150m3</t>
  </si>
  <si>
    <t>11.10.2007</t>
  </si>
  <si>
    <t>2502m3</t>
  </si>
  <si>
    <t>26.02.1996</t>
  </si>
  <si>
    <t>2697m3</t>
  </si>
  <si>
    <t>17.12.1996</t>
  </si>
  <si>
    <t>1229m3</t>
  </si>
  <si>
    <t>27.12.2005</t>
  </si>
  <si>
    <t>17.09.1996</t>
  </si>
  <si>
    <t>1598/62</t>
  </si>
  <si>
    <t>25.10.2000</t>
  </si>
  <si>
    <t>1455 kg</t>
  </si>
  <si>
    <t>3300 kg</t>
  </si>
  <si>
    <t>2295 kg</t>
  </si>
  <si>
    <t>1430 kg</t>
  </si>
  <si>
    <t>6200 kg</t>
  </si>
  <si>
    <t>1710 kg</t>
  </si>
  <si>
    <t>291151710</t>
  </si>
  <si>
    <t>662-15-87-281</t>
  </si>
  <si>
    <t>ul. Koszycka 29, 28-500 Kazimierza Wielka</t>
  </si>
  <si>
    <t>ul. Koszycka 29, 
28-500 Kazimierza Wielka</t>
  </si>
  <si>
    <t>75.13.Z</t>
  </si>
  <si>
    <t>1km</t>
  </si>
  <si>
    <t>Budynek administracyjny</t>
  </si>
  <si>
    <t>Wiata na maszyny</t>
  </si>
  <si>
    <t>wiata garażowa na maszyny i pojazdy</t>
  </si>
  <si>
    <t>Wiata konstrukcji stalowej</t>
  </si>
  <si>
    <t>Ogodzenie placu</t>
  </si>
  <si>
    <t>Utwardzenie placu</t>
  </si>
  <si>
    <t>alarm, monitoring, kraty w oknach, gaśnice</t>
  </si>
  <si>
    <t>ul. Koszycka 29 28-500 Kazimierza Wielka</t>
  </si>
  <si>
    <t>alarm, monitoring, gasnice</t>
  </si>
  <si>
    <t>pustak</t>
  </si>
  <si>
    <t>żelbetowe</t>
  </si>
  <si>
    <t>stropodach</t>
  </si>
  <si>
    <t>remont pomieszczeń biurowych 2012-2014</t>
  </si>
  <si>
    <t>350 m²</t>
  </si>
  <si>
    <t>konstrukcja stalowa, blachakonstrukcja stalowa, blacha</t>
  </si>
  <si>
    <t>240 m²</t>
  </si>
  <si>
    <t>słupy stalowe, siatka stalowa</t>
  </si>
  <si>
    <t>konstrukcja stalowa, blacha</t>
  </si>
  <si>
    <t>250 m²</t>
  </si>
  <si>
    <t>Drukarka laserowa HP1606DN</t>
  </si>
  <si>
    <t>Kserokopiarka</t>
  </si>
  <si>
    <t>Zestaw komputerowy I</t>
  </si>
  <si>
    <t>Zestaw komputerowy II</t>
  </si>
  <si>
    <t>Drukarka HP 7110</t>
  </si>
  <si>
    <t>2015/2016</t>
  </si>
  <si>
    <t>notebook ASUS A5592J</t>
  </si>
  <si>
    <t>2016/2017</t>
  </si>
  <si>
    <t>komputer FX4300</t>
  </si>
  <si>
    <t>Monitor LG</t>
  </si>
  <si>
    <t>Centrala Telefoniczna Slican PU-14</t>
  </si>
  <si>
    <t xml:space="preserve">Kosiarka spalinowa </t>
  </si>
  <si>
    <t>JET-55S</t>
  </si>
  <si>
    <t>Pilarka spalinowa</t>
  </si>
  <si>
    <t xml:space="preserve"> H-356XP</t>
  </si>
  <si>
    <t xml:space="preserve">Podkrzesywarka </t>
  </si>
  <si>
    <t>H-327P4</t>
  </si>
  <si>
    <t>Wycinarka do gałęzi</t>
  </si>
  <si>
    <t>Pilarka spalinowa H-445</t>
  </si>
  <si>
    <t xml:space="preserve"> H-445</t>
  </si>
  <si>
    <t>Motopompa szlamowa z wężami</t>
  </si>
  <si>
    <t xml:space="preserve"> KTX-80X </t>
  </si>
  <si>
    <t>Agregat prądotwórczy</t>
  </si>
  <si>
    <t xml:space="preserve"> Fogo FH-7000</t>
  </si>
  <si>
    <t xml:space="preserve">Pilarka Husqvarna </t>
  </si>
  <si>
    <t>HQV445</t>
  </si>
  <si>
    <t>Spawarka inwertorowa Magnum Viper</t>
  </si>
  <si>
    <t>ul. Koszycka 29,
28-500 Kazimierza Wielka</t>
  </si>
  <si>
    <t>Ramię hydrauliczne wraz z głowicami do ciągnika rolniczego</t>
  </si>
  <si>
    <t>Kverneland</t>
  </si>
  <si>
    <t>Pług odśnieżny PO 97D</t>
  </si>
  <si>
    <t>555/304</t>
  </si>
  <si>
    <t>Danrob</t>
  </si>
  <si>
    <t>Kosiarka bijakowa Giraffa 160 H14</t>
  </si>
  <si>
    <t>Maschio</t>
  </si>
  <si>
    <t>Case 580 Super R</t>
  </si>
  <si>
    <t>N5GH03505</t>
  </si>
  <si>
    <t>Case</t>
  </si>
  <si>
    <t>Atlas-Terex 1305M</t>
  </si>
  <si>
    <t>145M301484</t>
  </si>
  <si>
    <t>Atlas</t>
  </si>
  <si>
    <t>Ford</t>
  </si>
  <si>
    <t>Fusion</t>
  </si>
  <si>
    <t>WFOUXXGAJU8L39472</t>
  </si>
  <si>
    <t>TKA X660</t>
  </si>
  <si>
    <t>580 Super R</t>
  </si>
  <si>
    <t>wolnobieżny</t>
  </si>
  <si>
    <t>Sam</t>
  </si>
  <si>
    <t>00000000KI9-00606</t>
  </si>
  <si>
    <t>KEX 4441</t>
  </si>
  <si>
    <t>Rębak</t>
  </si>
  <si>
    <t>00000003010415791</t>
  </si>
  <si>
    <t>CH 25S</t>
  </si>
  <si>
    <t>przyczepa specjalna</t>
  </si>
  <si>
    <t>Pronar</t>
  </si>
  <si>
    <t>T 663/2</t>
  </si>
  <si>
    <t>SZB6632XXA1X01428</t>
  </si>
  <si>
    <t>TKA 85CP</t>
  </si>
  <si>
    <t>Atlas-Terex</t>
  </si>
  <si>
    <t>1305M</t>
  </si>
  <si>
    <t xml:space="preserve">Zetor </t>
  </si>
  <si>
    <t>TKA T059</t>
  </si>
  <si>
    <t>Proxima</t>
  </si>
  <si>
    <t>000S284J41LT01167</t>
  </si>
  <si>
    <t>TKA 21LT</t>
  </si>
  <si>
    <t>13.01.2009</t>
  </si>
  <si>
    <t>blokada skrzyni biegów, immobiliser, autoalarm</t>
  </si>
  <si>
    <t>N/D</t>
  </si>
  <si>
    <t>16.06.1992</t>
  </si>
  <si>
    <t>12.04.2014</t>
  </si>
  <si>
    <t>17.12.2009</t>
  </si>
  <si>
    <t>TKA 11MJ</t>
  </si>
  <si>
    <t>Citroen</t>
  </si>
  <si>
    <t>C3 Picasso</t>
  </si>
  <si>
    <t>VF7SHHNZ6GT523349</t>
  </si>
  <si>
    <t>16.08.2016</t>
  </si>
  <si>
    <t>15.12.2017</t>
  </si>
  <si>
    <t>14.12.2018</t>
  </si>
  <si>
    <t>000733027</t>
  </si>
  <si>
    <t>ul. Partyzantów 3
28-500 Kazimierza Wielka</t>
  </si>
  <si>
    <t>4 - 600 uczestników</t>
  </si>
  <si>
    <t>Główny budynek szkoły</t>
  </si>
  <si>
    <t>pawilony biblioteki, pracowni PO, Sali j. angielskiegoi sala katechetyczna</t>
  </si>
  <si>
    <t>zespół boisk "ORLIK"</t>
  </si>
  <si>
    <t>GASNICE, HYDRANTY,MONITORING WIZYJNY,ALARMY</t>
  </si>
  <si>
    <t>Kazimierza Wielka ul. Partyzantów 3</t>
  </si>
  <si>
    <t>MONITORY WIZYJNE</t>
  </si>
  <si>
    <t>mury piwnic z kamienia łupanego, mury z powyżej terenu z cegły ceramicznej</t>
  </si>
  <si>
    <t>DHS Akermana</t>
  </si>
  <si>
    <t>stropodach z płyt prefabrykowanych papa termozgrzewalna</t>
  </si>
  <si>
    <t>Wymiana stolarki okiennej , termomodernizacja, remont pokrycia dachu</t>
  </si>
  <si>
    <t>bloczki betonowe, ściany z cegły ceramicznej K-2</t>
  </si>
  <si>
    <t>płyty żelbetonowe</t>
  </si>
  <si>
    <t>Wymiana stolarki okiennej, termomodernizacja</t>
  </si>
  <si>
    <t>4100 m2</t>
  </si>
  <si>
    <t>580 m2</t>
  </si>
  <si>
    <t>Laptop DELL Inspiron 15R</t>
  </si>
  <si>
    <t>Projektor BENQ w700</t>
  </si>
  <si>
    <t>Projektor Epson EH-TW490</t>
  </si>
  <si>
    <t>NOTEBOOK/LAPTOP TOSCHIBA C850</t>
  </si>
  <si>
    <t>Laptop Lenowo 6585 15,6'</t>
  </si>
  <si>
    <t>ACER P1385 w</t>
  </si>
  <si>
    <t>PJ-EPS-189 EPSON EB-W28</t>
  </si>
  <si>
    <t xml:space="preserve">Tablica OQ BOARD </t>
  </si>
  <si>
    <t>Projektor SANVO</t>
  </si>
  <si>
    <t>Notebook DELL</t>
  </si>
  <si>
    <t>ACER P1385W Projektor</t>
  </si>
  <si>
    <t>PJ-EPS-189 EPSON EB-W28 (HDM) Projektor</t>
  </si>
  <si>
    <t>Tablet 10" Samsung</t>
  </si>
  <si>
    <t>260751503</t>
  </si>
  <si>
    <t>7022Z</t>
  </si>
  <si>
    <t>ul. T. Kościuszki 15/1 
28-500 Kazimierza Wielka</t>
  </si>
  <si>
    <t>Pozostałe doradztwo w zakresie prowadzenia działalności gospodarczej i zarządzania</t>
  </si>
  <si>
    <t>mieszkalny</t>
  </si>
  <si>
    <t>Budynek gospodarczy</t>
  </si>
  <si>
    <t>ogrodzenie siatkowe</t>
  </si>
  <si>
    <t>Ogrodzenie na słupkach</t>
  </si>
  <si>
    <t>gasnice, kraty</t>
  </si>
  <si>
    <t xml:space="preserve">ul. T. Kościuszki 15/1 28-500 Kazimierza Wielka </t>
  </si>
  <si>
    <t>betonowe</t>
  </si>
  <si>
    <t>konstrukcja drewniana , kryta blachą</t>
  </si>
  <si>
    <t>j.w</t>
  </si>
  <si>
    <t>blacha</t>
  </si>
  <si>
    <t>j.w.</t>
  </si>
  <si>
    <t>dostateczna</t>
  </si>
  <si>
    <t>1306,10 m²</t>
  </si>
  <si>
    <t>218,50 m²</t>
  </si>
  <si>
    <t>662-12-82-268</t>
  </si>
  <si>
    <t>000097531</t>
  </si>
  <si>
    <t>Cudzynowice 176, 
28-500 Kazimierza Wielka</t>
  </si>
  <si>
    <t>placówka oswiatowa</t>
  </si>
  <si>
    <t>budynek warszatów szkolnych (pokrycie dachowe) - rodzaj wypełnienia: poliuretan</t>
  </si>
  <si>
    <t>3 - 266 uczestników ("Andrzejki", choinka, Studniówka)</t>
  </si>
  <si>
    <t>kotłownia</t>
  </si>
  <si>
    <t>budynek adm-socjalny</t>
  </si>
  <si>
    <t>budynek szkoły stanowi całość z budynkiem  adm-socjalnym</t>
  </si>
  <si>
    <t>budynek szkoły</t>
  </si>
  <si>
    <t>budynek warsztatów</t>
  </si>
  <si>
    <t xml:space="preserve">sale lekcyjne </t>
  </si>
  <si>
    <t>budynek - gospodarczy - garaże</t>
  </si>
  <si>
    <t>budynek - ubikacje</t>
  </si>
  <si>
    <t>sala gimnastyczna</t>
  </si>
  <si>
    <t>osadnik Inhoffa</t>
  </si>
  <si>
    <t>droga dojazdowa</t>
  </si>
  <si>
    <t>chodnik</t>
  </si>
  <si>
    <t>plac utwardzony</t>
  </si>
  <si>
    <t>zbiornik ścieków</t>
  </si>
  <si>
    <t>przepompownia ścieków</t>
  </si>
  <si>
    <t>ogrodzenie szkoły</t>
  </si>
  <si>
    <t>ogrodzenie betonowe</t>
  </si>
  <si>
    <t>boisko sportowe</t>
  </si>
  <si>
    <t>sieć c.o.</t>
  </si>
  <si>
    <t>wodociąg zewnętrzny</t>
  </si>
  <si>
    <t>zewnętrzne linie elektryczne</t>
  </si>
  <si>
    <t xml:space="preserve">kanalizacja </t>
  </si>
  <si>
    <t>chlewnia</t>
  </si>
  <si>
    <t>obora</t>
  </si>
  <si>
    <t>budynek gospodarczy</t>
  </si>
  <si>
    <t>garaże</t>
  </si>
  <si>
    <t>silos</t>
  </si>
  <si>
    <t>magazyn nawozowy</t>
  </si>
  <si>
    <t>gnojownik</t>
  </si>
  <si>
    <t>szklarnia</t>
  </si>
  <si>
    <t>deszczownia</t>
  </si>
  <si>
    <t>drogi i place</t>
  </si>
  <si>
    <t>melioracje</t>
  </si>
  <si>
    <t>1978-1990</t>
  </si>
  <si>
    <t>gaśnica proszkowa - 2 szt., kraty na oknach</t>
  </si>
  <si>
    <t>Cudzynowice 176, 28-500 Kazimierza W.</t>
  </si>
  <si>
    <t>gaśnica proszkowa - 8 szt., halonowa - 2 szt.,hydranty, kraty na oknach, alarmy</t>
  </si>
  <si>
    <t>gaśnica proszkowa - 1 szt., hydrant</t>
  </si>
  <si>
    <t>żelbeton, bloczki betonowe, cegła kratówka K-1</t>
  </si>
  <si>
    <t>płyty żelbetonowe, papa asfaltowa</t>
  </si>
  <si>
    <t>bardzo dobra</t>
  </si>
  <si>
    <t>cegła pełna sylikatowa, bloczki PGS</t>
  </si>
  <si>
    <t>płyty żelbetonowe, papa termozgrzewalna</t>
  </si>
  <si>
    <t>żelbeton, bloczki PGS</t>
  </si>
  <si>
    <t>płyta warstwowa</t>
  </si>
  <si>
    <t>cegła p.palona</t>
  </si>
  <si>
    <t>belki żelbetonowe</t>
  </si>
  <si>
    <t>płyty dachowe żelbetonowe, papa asfaltowa</t>
  </si>
  <si>
    <t>cegła</t>
  </si>
  <si>
    <t>żelbeton</t>
  </si>
  <si>
    <t>beton, żelbeton</t>
  </si>
  <si>
    <t>belki żelbetonowe, blacha trapezowa ocynkowana</t>
  </si>
  <si>
    <t>Urządzenie wielofunkcyjne Brother DCP9055CD</t>
  </si>
  <si>
    <t>Urządzenie HPLJ 1132</t>
  </si>
  <si>
    <t>Głośniki Geniusz SP-HF1800A</t>
  </si>
  <si>
    <t>Komputery Dell</t>
  </si>
  <si>
    <t>Komputery Lenovo</t>
  </si>
  <si>
    <t>Drukarka Laser Brother</t>
  </si>
  <si>
    <t>Fax Panasonic2014</t>
  </si>
  <si>
    <t>Tablica interaktywna SMART Smart Bard SB 480</t>
  </si>
  <si>
    <t>Głosniki  Modecom hf-10</t>
  </si>
  <si>
    <t xml:space="preserve">Zestaw bezprzewodowy nadajnik antena </t>
  </si>
  <si>
    <t>Dysk zewnętrzny ARMOR 500 GB</t>
  </si>
  <si>
    <t>Kolumny Elekro- Voice ZLX 15P</t>
  </si>
  <si>
    <t>Kalkulator Graficzny Casio FX-9860GSD</t>
  </si>
  <si>
    <t>Notebook Samsung NP270</t>
  </si>
  <si>
    <t>Komputer przenośny Acer Ravel Mate P453-M</t>
  </si>
  <si>
    <t>Laptop Notebook Lenovo</t>
  </si>
  <si>
    <t>Projektor Beamer/Sanyo</t>
  </si>
  <si>
    <t>Rejestrator cyfrowy BCS-DVR1601 ME</t>
  </si>
  <si>
    <t>HDD-2TB</t>
  </si>
  <si>
    <t>Transit VAN FT100</t>
  </si>
  <si>
    <t>WF0LXXGGVLWU 93457</t>
  </si>
  <si>
    <t>Focus</t>
  </si>
  <si>
    <t>WF0AXXWPDA4 45868</t>
  </si>
  <si>
    <t>URSUS</t>
  </si>
  <si>
    <t>U3512</t>
  </si>
  <si>
    <t>1998 r</t>
  </si>
  <si>
    <t>4.XI.1998</t>
  </si>
  <si>
    <t>2004 r.</t>
  </si>
  <si>
    <t>11.II.2005</t>
  </si>
  <si>
    <t>17.IV.1996</t>
  </si>
  <si>
    <t>blokada skrzyni biegów</t>
  </si>
  <si>
    <t>j/w</t>
  </si>
  <si>
    <t>000333262</t>
  </si>
  <si>
    <t>662-15-23-542</t>
  </si>
  <si>
    <t>Odonów 54 
28-500 Kazimierza Wielka</t>
  </si>
  <si>
    <t>1 - 100 uczestników (studniówka)</t>
  </si>
  <si>
    <t>działalność edukacyjna</t>
  </si>
  <si>
    <t>gaśnice proszkowe ABC -12  hydranty -10,                                                                  kraty w oknach administracji, w piwnicach, pracowni komputerowych, alarm  w magazynie broni</t>
  </si>
  <si>
    <t>Odonów 54 28-500 Kazimierza Wielka</t>
  </si>
  <si>
    <t>stropy typu akermana wylewane</t>
  </si>
  <si>
    <t>stropodach pokryty papą termozgrzewalną</t>
  </si>
  <si>
    <t>w październiku 2014 r. zakończono termomodernizację budunku, wartość remontu 758 000,00 zł</t>
  </si>
  <si>
    <t>częśc główna - 2, część  dydaktyczna - 3, sala gimnastyczna -1</t>
  </si>
  <si>
    <t>komputer stacjonarny P410 Pentium szt 2</t>
  </si>
  <si>
    <t>monitor LG LCD szt 2</t>
  </si>
  <si>
    <t>kamera internetowa szt 2</t>
  </si>
  <si>
    <t>komputer stacjonarny 2 Lenowo M4350 szt 11</t>
  </si>
  <si>
    <t>komputer stacjonarny P410 G2120 szt 2</t>
  </si>
  <si>
    <t>monitor LG LCD 19EN33S-B szt 2</t>
  </si>
  <si>
    <t>laptop Vostro 2520</t>
  </si>
  <si>
    <t>komputer przenośny Acer travelMate P453-M</t>
  </si>
  <si>
    <t>projektor Benq</t>
  </si>
  <si>
    <t>tablica interaktywna WIT z projektorem BENQ i laptopem Vostro</t>
  </si>
  <si>
    <t>wizualizer</t>
  </si>
  <si>
    <t>notebook Dell</t>
  </si>
  <si>
    <t>tablica WIT z nakładką</t>
  </si>
  <si>
    <t>rzutnik BENQ MX503</t>
  </si>
  <si>
    <t>tablica interaktywna SMART Board SB480</t>
  </si>
  <si>
    <t>projektor HITACHI CP-CXZ300WN</t>
  </si>
  <si>
    <t>605-003-63-51</t>
  </si>
  <si>
    <t>001014240</t>
  </si>
  <si>
    <t>Działalność wspomagająca edukację</t>
  </si>
  <si>
    <t>Laptop Lenovo</t>
  </si>
  <si>
    <t>Laptop Toshiba</t>
  </si>
  <si>
    <t>662-13-35-616</t>
  </si>
  <si>
    <t>291148174</t>
  </si>
  <si>
    <t>8413</t>
  </si>
  <si>
    <t>ul. Partyzantów 1, 
28-500 Kazimierza Wielka</t>
  </si>
  <si>
    <t>Macierz</t>
  </si>
  <si>
    <t>Sieć LAN-klimatyzator</t>
  </si>
  <si>
    <t>kserokopiarka Ekosys</t>
  </si>
  <si>
    <t>Drukarki</t>
  </si>
  <si>
    <t>Komputer DELL Opti plex</t>
  </si>
  <si>
    <t>Kserokopiarka Kycera</t>
  </si>
  <si>
    <t>Infokiosk multymedialny</t>
  </si>
  <si>
    <t>Serwer Dell Power</t>
  </si>
  <si>
    <t>Komputery</t>
  </si>
  <si>
    <t>,TelewizorUE, Fax-Panasonic</t>
  </si>
  <si>
    <t>Placówka Opiekuńczo – Terapeutyczna</t>
  </si>
  <si>
    <t>stołówka</t>
  </si>
  <si>
    <t>12. Regionalna Placówko Opiekuńczo-Terapeutyczna</t>
  </si>
  <si>
    <t xml:space="preserve">Regionalna Placówka Opiekuńczo – Terapeutyczna </t>
  </si>
  <si>
    <t>gaśnice proszkowe – 8 szt, hydranty h-25 – 4 szt, czujniki (na terenie obiektu)</t>
  </si>
  <si>
    <t>pustak cegła</t>
  </si>
  <si>
    <t>żelbetonowe</t>
  </si>
  <si>
    <t>drewniana pokrycie blacha</t>
  </si>
  <si>
    <t>Nie występuje</t>
  </si>
  <si>
    <t>14. Regionalna Placówka Opiekuńczo-Terapeutyczna</t>
  </si>
  <si>
    <t>telewizory LED LG – 4 szt</t>
  </si>
  <si>
    <t>Drukarki – 4 szt</t>
  </si>
  <si>
    <t>telefax Panasonic</t>
  </si>
  <si>
    <t>Simens Gigaset – 2 szt</t>
  </si>
  <si>
    <t>Telefon Panasonic KX-TG1611PDH</t>
  </si>
  <si>
    <t>laptopy FUJITSU Lifebook – 6szt</t>
  </si>
  <si>
    <t>aparat fotograficzny x-21</t>
  </si>
  <si>
    <t>radioodtwarzacz</t>
  </si>
  <si>
    <t>ALARM, IMMOBILIZER</t>
  </si>
  <si>
    <t>14. Regionalna Placówka Opiekuńczo-Terapeutyczna (Samochód użyczony, właściciel: WORD KIELCE)</t>
  </si>
  <si>
    <t>KJV 5416</t>
  </si>
  <si>
    <t>KJM 7885</t>
  </si>
  <si>
    <t>instalacja solarna wolnostojaca obok DPS</t>
  </si>
  <si>
    <t>Budynek wielofunkcyjny</t>
  </si>
  <si>
    <t>31.05.2018</t>
  </si>
  <si>
    <t>30.05.2019</t>
  </si>
  <si>
    <t>10.02.2018</t>
  </si>
  <si>
    <t>09.02.2019</t>
  </si>
  <si>
    <t>04.11.2017</t>
  </si>
  <si>
    <t>03.11.2018</t>
  </si>
  <si>
    <t>20.05.2018</t>
  </si>
  <si>
    <t>19.05.2019</t>
  </si>
  <si>
    <t>04.04.2018</t>
  </si>
  <si>
    <t>03.04.2019</t>
  </si>
  <si>
    <t>13.04.2018</t>
  </si>
  <si>
    <t>12.04.2019</t>
  </si>
  <si>
    <t>17.02.2018</t>
  </si>
  <si>
    <t>16.02.2019</t>
  </si>
  <si>
    <t>26.08.2018</t>
  </si>
  <si>
    <t>25.08.2019</t>
  </si>
  <si>
    <t>13.01.2018</t>
  </si>
  <si>
    <t>12.01.2019</t>
  </si>
  <si>
    <t>TKA 65KT</t>
  </si>
  <si>
    <t>11.01.2018</t>
  </si>
  <si>
    <t>10.01.2019</t>
  </si>
  <si>
    <t>07.11.2017</t>
  </si>
  <si>
    <t>06.11.2018</t>
  </si>
  <si>
    <t>19.09.2018</t>
  </si>
  <si>
    <t>18.09.2019</t>
  </si>
  <si>
    <t>27.12.2017</t>
  </si>
  <si>
    <t>26.12.2018</t>
  </si>
  <si>
    <t>12.09.2018</t>
  </si>
  <si>
    <t>11.09.2019</t>
  </si>
  <si>
    <t>11.10.2018</t>
  </si>
  <si>
    <t>10.10.2019</t>
  </si>
  <si>
    <t>16.04.2018</t>
  </si>
  <si>
    <t>15.04.2019</t>
  </si>
  <si>
    <t>21.04.2018</t>
  </si>
  <si>
    <t>20.04.2019</t>
  </si>
  <si>
    <t>TKA W344</t>
  </si>
  <si>
    <t>03.12.2018</t>
  </si>
  <si>
    <t>26.04.2018</t>
  </si>
  <si>
    <t>25.04.2019</t>
  </si>
  <si>
    <t>07.12.2017</t>
  </si>
  <si>
    <t>06.12.2018</t>
  </si>
  <si>
    <t>29.10.2017</t>
  </si>
  <si>
    <t>28.10.2018</t>
  </si>
  <si>
    <t>10.11.2017</t>
  </si>
  <si>
    <t>09.11.2018</t>
  </si>
  <si>
    <t>20.08.2018</t>
  </si>
  <si>
    <t>19.08.2019</t>
  </si>
  <si>
    <t>90 500,00 zł (w tym 1000 zł radio)</t>
  </si>
  <si>
    <t>51 000,00 zł (w tym 500 zł radio)</t>
  </si>
  <si>
    <t>131 000,00 zł (w tym 600 zł radio)</t>
  </si>
  <si>
    <t>TKA 44EK</t>
  </si>
  <si>
    <t>Ogień</t>
  </si>
  <si>
    <t>zerwanie poszycia dachu wskutek porywistego wiatru i deszczu, uszkodzenie mienia wskutek wyładowania atmosferycznego</t>
  </si>
  <si>
    <t>Zalanie pracowni  wskutek nadmiernych opadów deszczu</t>
  </si>
  <si>
    <t>OC dróg</t>
  </si>
  <si>
    <t>Uszkodzenie pojazdu na drodze o złym stanie technicznym</t>
  </si>
  <si>
    <t>ŁĄCZNIE Z 3 LAT (od 22.10.2014 r.):</t>
  </si>
  <si>
    <t>AC</t>
  </si>
  <si>
    <t>Tabela nr 8 - Szkodowość w Powiecie Kazimierskim (stan na dzień 31.08.2017 r.)</t>
  </si>
  <si>
    <t>gazobeton, cegła</t>
  </si>
  <si>
    <t>żelbet</t>
  </si>
  <si>
    <t>papa</t>
  </si>
  <si>
    <t>konstrukcja murowana</t>
  </si>
  <si>
    <t>Budynek po straży</t>
  </si>
  <si>
    <t>lata 50-te XX wieku</t>
  </si>
  <si>
    <t>media odcięte, teren ogrodzony</t>
  </si>
  <si>
    <t>ul. Sienkiewicza 21, 28-500 Kazimierza Wielka</t>
  </si>
  <si>
    <t>SAMSUNG A520 GALAXY</t>
  </si>
  <si>
    <t>SAMSUNG GALAXY A5</t>
  </si>
  <si>
    <t>Wartość rynkowa sprzętu, sprzęt ujęty w księgach za "0zł"</t>
  </si>
  <si>
    <t>URZADZENIE WIELOFUNKCYJNE HP</t>
  </si>
  <si>
    <t>URZADZENIE WIELOFUNKCYJNE</t>
  </si>
  <si>
    <t>MONITOR DELL</t>
  </si>
  <si>
    <t>ZESTAW MIKROFONÓW BEZPRZEWODOWYCH</t>
  </si>
  <si>
    <t>NOTEBOOK ASUS</t>
  </si>
  <si>
    <t>DRUKARKA ETYKIET</t>
  </si>
  <si>
    <t>WAGA CHARDER</t>
  </si>
  <si>
    <t>STACJA DELL</t>
  </si>
  <si>
    <t>KOMPUTER DELL</t>
  </si>
  <si>
    <t>Zespół Placówek Szkolno-Wychowawczo-Rewalidacyjnych (pojazd nr 4 i 5: Ubezpieczony Powiat Kazimierski)</t>
  </si>
</sst>
</file>

<file path=xl/styles.xml><?xml version="1.0" encoding="utf-8"?>
<styleSheet xmlns="http://schemas.openxmlformats.org/spreadsheetml/2006/main">
  <numFmts count="4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  <numFmt numFmtId="177" formatCode="[$-415]d\ mmmm\ yyyy"/>
    <numFmt numFmtId="178" formatCode="#,##0.00\ _z_ł"/>
    <numFmt numFmtId="179" formatCode="yyyy/mm/dd;@"/>
    <numFmt numFmtId="180" formatCode="#,##0.00_ ;\-#,##0.00\ "/>
    <numFmt numFmtId="181" formatCode="#,##0.00\ [$zł-415];[Red]\-#,##0.00\ [$zł-415]"/>
    <numFmt numFmtId="182" formatCode="dd/mm/yy"/>
    <numFmt numFmtId="183" formatCode="0.00_ ;[Red]\-0.00\ "/>
    <numFmt numFmtId="184" formatCode="00\-000"/>
    <numFmt numFmtId="185" formatCode="#,##0\ &quot;zł&quot;"/>
    <numFmt numFmtId="186" formatCode="\ #,##0.00&quot; zł &quot;;\-#,##0.00&quot; zł &quot;;&quot; -&quot;#&quot; zł &quot;;@\ "/>
    <numFmt numFmtId="187" formatCode="_-* #,##0.00&quot; zł&quot;_-;\-* #,##0.00&quot; zł&quot;_-;_-* \-??&quot; zł&quot;_-;_-@_-"/>
    <numFmt numFmtId="188" formatCode="#,##0.00&quot; zł &quot;;\-#,##0.00&quot; zł &quot;;&quot; -&quot;#&quot; zł &quot;;@\ "/>
    <numFmt numFmtId="189" formatCode="d/mm/yyyy"/>
    <numFmt numFmtId="190" formatCode="0_ ;\-0\ "/>
    <numFmt numFmtId="191" formatCode="#,##0.00\ [$zł-415];\-#,##0.00\ [$zł-415]"/>
    <numFmt numFmtId="192" formatCode="mmm/yyyy"/>
    <numFmt numFmtId="193" formatCode="yy/mm/dd;@"/>
    <numFmt numFmtId="194" formatCode="000\-000\-00\-00"/>
    <numFmt numFmtId="195" formatCode="#,###.00"/>
    <numFmt numFmtId="196" formatCode="#,##0_ ;\-#,##0\ "/>
    <numFmt numFmtId="197" formatCode="#,##0.00&quot; zł&quot;;\-#,##0.00&quot; zł&quot;"/>
    <numFmt numFmtId="198" formatCode="_-* #,##0.00\ _z_ł_-;\-* #,##0.00\ _z_ł_-;_-* \-??\ _z_ł_-;_-@_-"/>
    <numFmt numFmtId="199" formatCode="\ #,##0.00&quot; zł &quot;;\-#,##0.00&quot; zł &quot;;&quot; -&quot;#&quot; zł &quot;;\ @\ "/>
    <numFmt numFmtId="200" formatCode="#,##0.00&quot; zł&quot;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i/>
      <sz val="16"/>
      <color indexed="8"/>
      <name val="Arial1"/>
      <family val="0"/>
    </font>
    <font>
      <sz val="10"/>
      <color indexed="8"/>
      <name val="Arial CE"/>
      <family val="2"/>
    </font>
    <font>
      <sz val="11"/>
      <color indexed="8"/>
      <name val="Arial1"/>
      <family val="0"/>
    </font>
    <font>
      <b/>
      <i/>
      <u val="single"/>
      <sz val="11"/>
      <color indexed="8"/>
      <name val="Arial1"/>
      <family val="0"/>
    </font>
    <font>
      <sz val="10"/>
      <color indexed="8"/>
      <name val="Arial1"/>
      <family val="0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Verdana"/>
      <family val="2"/>
    </font>
    <font>
      <b/>
      <sz val="16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6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8"/>
      </right>
      <top style="medium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>
      <alignment/>
      <protection/>
    </xf>
    <xf numFmtId="0" fontId="14" fillId="3" borderId="0" applyNumberFormat="0" applyBorder="0" applyAlignment="0" applyProtection="0"/>
    <xf numFmtId="0" fontId="48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>
      <alignment/>
      <protection/>
    </xf>
    <xf numFmtId="0" fontId="14" fillId="5" borderId="0" applyNumberFormat="0" applyBorder="0" applyAlignment="0" applyProtection="0"/>
    <xf numFmtId="0" fontId="48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>
      <alignment/>
      <protection/>
    </xf>
    <xf numFmtId="0" fontId="14" fillId="7" borderId="0" applyNumberFormat="0" applyBorder="0" applyAlignment="0" applyProtection="0"/>
    <xf numFmtId="0" fontId="48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>
      <alignment/>
      <protection/>
    </xf>
    <xf numFmtId="0" fontId="14" fillId="9" borderId="0" applyNumberFormat="0" applyBorder="0" applyAlignment="0" applyProtection="0"/>
    <xf numFmtId="0" fontId="48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>
      <alignment/>
      <protection/>
    </xf>
    <xf numFmtId="0" fontId="14" fillId="11" borderId="0" applyNumberFormat="0" applyBorder="0" applyAlignment="0" applyProtection="0"/>
    <xf numFmtId="0" fontId="48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>
      <alignment/>
      <protection/>
    </xf>
    <xf numFmtId="0" fontId="14" fillId="13" borderId="0" applyNumberFormat="0" applyBorder="0" applyAlignment="0" applyProtection="0"/>
    <xf numFmtId="0" fontId="48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>
      <alignment/>
      <protection/>
    </xf>
    <xf numFmtId="0" fontId="14" fillId="15" borderId="0" applyNumberFormat="0" applyBorder="0" applyAlignment="0" applyProtection="0"/>
    <xf numFmtId="0" fontId="48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>
      <alignment/>
      <protection/>
    </xf>
    <xf numFmtId="0" fontId="14" fillId="17" borderId="0" applyNumberFormat="0" applyBorder="0" applyAlignment="0" applyProtection="0"/>
    <xf numFmtId="0" fontId="48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>
      <alignment/>
      <protection/>
    </xf>
    <xf numFmtId="0" fontId="14" fillId="19" borderId="0" applyNumberFormat="0" applyBorder="0" applyAlignment="0" applyProtection="0"/>
    <xf numFmtId="0" fontId="48" fillId="20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>
      <alignment/>
      <protection/>
    </xf>
    <xf numFmtId="0" fontId="14" fillId="9" borderId="0" applyNumberFormat="0" applyBorder="0" applyAlignment="0" applyProtection="0"/>
    <xf numFmtId="0" fontId="48" fillId="21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>
      <alignment/>
      <protection/>
    </xf>
    <xf numFmtId="0" fontId="14" fillId="15" borderId="0" applyNumberFormat="0" applyBorder="0" applyAlignment="0" applyProtection="0"/>
    <xf numFmtId="0" fontId="48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>
      <alignment/>
      <protection/>
    </xf>
    <xf numFmtId="0" fontId="14" fillId="23" borderId="0" applyNumberFormat="0" applyBorder="0" applyAlignment="0" applyProtection="0"/>
    <xf numFmtId="0" fontId="49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5" borderId="0">
      <alignment/>
      <protection/>
    </xf>
    <xf numFmtId="0" fontId="15" fillId="25" borderId="0" applyNumberFormat="0" applyBorder="0" applyAlignment="0" applyProtection="0"/>
    <xf numFmtId="0" fontId="49" fillId="26" borderId="0" applyNumberFormat="0" applyBorder="0" applyAlignment="0" applyProtection="0"/>
    <xf numFmtId="0" fontId="15" fillId="17" borderId="0" applyNumberFormat="0" applyBorder="0" applyAlignment="0" applyProtection="0"/>
    <xf numFmtId="0" fontId="15" fillId="17" borderId="0">
      <alignment/>
      <protection/>
    </xf>
    <xf numFmtId="0" fontId="15" fillId="17" borderId="0" applyNumberFormat="0" applyBorder="0" applyAlignment="0" applyProtection="0"/>
    <xf numFmtId="0" fontId="49" fillId="27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>
      <alignment/>
      <protection/>
    </xf>
    <xf numFmtId="0" fontId="15" fillId="19" borderId="0" applyNumberFormat="0" applyBorder="0" applyAlignment="0" applyProtection="0"/>
    <xf numFmtId="0" fontId="49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>
      <alignment/>
      <protection/>
    </xf>
    <xf numFmtId="0" fontId="15" fillId="29" borderId="0" applyNumberFormat="0" applyBorder="0" applyAlignment="0" applyProtection="0"/>
    <xf numFmtId="0" fontId="49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>
      <alignment/>
      <protection/>
    </xf>
    <xf numFmtId="0" fontId="15" fillId="31" borderId="0" applyNumberFormat="0" applyBorder="0" applyAlignment="0" applyProtection="0"/>
    <xf numFmtId="0" fontId="49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>
      <alignment/>
      <protection/>
    </xf>
    <xf numFmtId="0" fontId="15" fillId="33" borderId="0" applyNumberFormat="0" applyBorder="0" applyAlignment="0" applyProtection="0"/>
    <xf numFmtId="0" fontId="49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5" borderId="0">
      <alignment/>
      <protection/>
    </xf>
    <xf numFmtId="0" fontId="15" fillId="35" borderId="0" applyNumberFormat="0" applyBorder="0" applyAlignment="0" applyProtection="0"/>
    <xf numFmtId="0" fontId="49" fillId="36" borderId="0" applyNumberFormat="0" applyBorder="0" applyAlignment="0" applyProtection="0"/>
    <xf numFmtId="0" fontId="15" fillId="37" borderId="0" applyNumberFormat="0" applyBorder="0" applyAlignment="0" applyProtection="0"/>
    <xf numFmtId="0" fontId="15" fillId="37" borderId="0">
      <alignment/>
      <protection/>
    </xf>
    <xf numFmtId="0" fontId="15" fillId="37" borderId="0" applyNumberFormat="0" applyBorder="0" applyAlignment="0" applyProtection="0"/>
    <xf numFmtId="0" fontId="49" fillId="38" borderId="0" applyNumberFormat="0" applyBorder="0" applyAlignment="0" applyProtection="0"/>
    <xf numFmtId="0" fontId="15" fillId="39" borderId="0" applyNumberFormat="0" applyBorder="0" applyAlignment="0" applyProtection="0"/>
    <xf numFmtId="0" fontId="15" fillId="39" borderId="0">
      <alignment/>
      <protection/>
    </xf>
    <xf numFmtId="0" fontId="15" fillId="39" borderId="0" applyNumberFormat="0" applyBorder="0" applyAlignment="0" applyProtection="0"/>
    <xf numFmtId="0" fontId="49" fillId="40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>
      <alignment/>
      <protection/>
    </xf>
    <xf numFmtId="0" fontId="15" fillId="29" borderId="0" applyNumberFormat="0" applyBorder="0" applyAlignment="0" applyProtection="0"/>
    <xf numFmtId="0" fontId="49" fillId="41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>
      <alignment/>
      <protection/>
    </xf>
    <xf numFmtId="0" fontId="15" fillId="31" borderId="0" applyNumberFormat="0" applyBorder="0" applyAlignment="0" applyProtection="0"/>
    <xf numFmtId="0" fontId="49" fillId="42" borderId="0" applyNumberFormat="0" applyBorder="0" applyAlignment="0" applyProtection="0"/>
    <xf numFmtId="0" fontId="15" fillId="43" borderId="0" applyNumberFormat="0" applyBorder="0" applyAlignment="0" applyProtection="0"/>
    <xf numFmtId="0" fontId="15" fillId="43" borderId="0">
      <alignment/>
      <protection/>
    </xf>
    <xf numFmtId="0" fontId="15" fillId="43" borderId="0" applyNumberFormat="0" applyBorder="0" applyAlignment="0" applyProtection="0"/>
    <xf numFmtId="0" fontId="50" fillId="44" borderId="1" applyNumberFormat="0" applyAlignment="0" applyProtection="0"/>
    <xf numFmtId="0" fontId="16" fillId="13" borderId="2" applyNumberFormat="0" applyAlignment="0" applyProtection="0"/>
    <xf numFmtId="0" fontId="16" fillId="13" borderId="2">
      <alignment/>
      <protection/>
    </xf>
    <xf numFmtId="0" fontId="16" fillId="13" borderId="2" applyNumberFormat="0" applyAlignment="0" applyProtection="0"/>
    <xf numFmtId="0" fontId="51" fillId="45" borderId="3" applyNumberFormat="0" applyAlignment="0" applyProtection="0"/>
    <xf numFmtId="0" fontId="17" fillId="46" borderId="4" applyNumberFormat="0" applyAlignment="0" applyProtection="0"/>
    <xf numFmtId="0" fontId="17" fillId="46" borderId="4">
      <alignment/>
      <protection/>
    </xf>
    <xf numFmtId="0" fontId="17" fillId="46" borderId="4" applyNumberFormat="0" applyAlignment="0" applyProtection="0"/>
    <xf numFmtId="0" fontId="18" fillId="7" borderId="0" applyNumberFormat="0" applyBorder="0" applyAlignment="0" applyProtection="0"/>
    <xf numFmtId="0" fontId="18" fillId="7" borderId="0">
      <alignment/>
      <protection/>
    </xf>
    <xf numFmtId="0" fontId="18" fillId="7" borderId="0" applyNumberFormat="0" applyBorder="0" applyAlignment="0" applyProtection="0"/>
    <xf numFmtId="0" fontId="52" fillId="4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ill="0" applyBorder="0" applyAlignment="0" applyProtection="0"/>
    <xf numFmtId="43" fontId="0" fillId="0" borderId="0" applyFont="0" applyFill="0" applyBorder="0" applyAlignment="0" applyProtection="0"/>
    <xf numFmtId="0" fontId="33" fillId="0" borderId="0">
      <alignment horizontal="center"/>
      <protection/>
    </xf>
    <xf numFmtId="0" fontId="33" fillId="0" borderId="0">
      <alignment horizontal="center" textRotation="90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6">
      <alignment/>
      <protection/>
    </xf>
    <xf numFmtId="0" fontId="19" fillId="0" borderId="6" applyNumberFormat="0" applyFill="0" applyAlignment="0" applyProtection="0"/>
    <xf numFmtId="0" fontId="54" fillId="48" borderId="7" applyNumberFormat="0" applyAlignment="0" applyProtection="0"/>
    <xf numFmtId="0" fontId="20" fillId="49" borderId="8" applyNumberFormat="0" applyAlignment="0" applyProtection="0"/>
    <xf numFmtId="0" fontId="20" fillId="49" borderId="8">
      <alignment/>
      <protection/>
    </xf>
    <xf numFmtId="0" fontId="20" fillId="49" borderId="8" applyNumberFormat="0" applyAlignment="0" applyProtection="0"/>
    <xf numFmtId="0" fontId="55" fillId="0" borderId="9" applyNumberFormat="0" applyFill="0" applyAlignment="0" applyProtection="0"/>
    <xf numFmtId="0" fontId="21" fillId="0" borderId="10" applyNumberFormat="0" applyFill="0" applyAlignment="0" applyProtection="0"/>
    <xf numFmtId="0" fontId="21" fillId="0" borderId="11">
      <alignment/>
      <protection/>
    </xf>
    <xf numFmtId="0" fontId="21" fillId="0" borderId="10" applyNumberFormat="0" applyFill="0" applyAlignment="0" applyProtection="0"/>
    <xf numFmtId="0" fontId="21" fillId="0" borderId="11" applyNumberFormat="0" applyFill="0" applyAlignment="0" applyProtection="0"/>
    <xf numFmtId="0" fontId="56" fillId="0" borderId="12" applyNumberFormat="0" applyFill="0" applyAlignment="0" applyProtection="0"/>
    <xf numFmtId="0" fontId="22" fillId="0" borderId="13" applyNumberFormat="0" applyFill="0" applyAlignment="0" applyProtection="0"/>
    <xf numFmtId="0" fontId="22" fillId="0" borderId="14">
      <alignment/>
      <protection/>
    </xf>
    <xf numFmtId="0" fontId="22" fillId="0" borderId="13" applyNumberFormat="0" applyFill="0" applyAlignment="0" applyProtection="0"/>
    <xf numFmtId="0" fontId="22" fillId="0" borderId="14" applyNumberFormat="0" applyFill="0" applyAlignment="0" applyProtection="0"/>
    <xf numFmtId="0" fontId="57" fillId="0" borderId="15" applyNumberFormat="0" applyFill="0" applyAlignment="0" applyProtection="0"/>
    <xf numFmtId="0" fontId="23" fillId="0" borderId="16" applyNumberFormat="0" applyFill="0" applyAlignment="0" applyProtection="0"/>
    <xf numFmtId="0" fontId="23" fillId="0" borderId="17">
      <alignment/>
      <protection/>
    </xf>
    <xf numFmtId="0" fontId="23" fillId="0" borderId="16" applyNumberFormat="0" applyFill="0" applyAlignment="0" applyProtection="0"/>
    <xf numFmtId="0" fontId="23" fillId="0" borderId="17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 applyNumberFormat="0" applyFill="0" applyBorder="0" applyAlignment="0" applyProtection="0"/>
    <xf numFmtId="0" fontId="24" fillId="50" borderId="0" applyNumberFormat="0" applyBorder="0" applyAlignment="0" applyProtection="0"/>
    <xf numFmtId="0" fontId="24" fillId="50" borderId="0">
      <alignment/>
      <protection/>
    </xf>
    <xf numFmtId="0" fontId="24" fillId="50" borderId="0" applyNumberFormat="0" applyBorder="0" applyAlignment="0" applyProtection="0"/>
    <xf numFmtId="0" fontId="58" fillId="51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4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0" borderId="0">
      <alignment/>
      <protection/>
    </xf>
    <xf numFmtId="0" fontId="0" fillId="0" borderId="0">
      <alignment/>
      <protection/>
    </xf>
    <xf numFmtId="0" fontId="60" fillId="45" borderId="1" applyNumberFormat="0" applyAlignment="0" applyProtection="0"/>
    <xf numFmtId="0" fontId="25" fillId="46" borderId="2" applyNumberFormat="0" applyAlignment="0" applyProtection="0"/>
    <xf numFmtId="0" fontId="25" fillId="46" borderId="2">
      <alignment/>
      <protection/>
    </xf>
    <xf numFmtId="0" fontId="25" fillId="46" borderId="2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>
      <alignment/>
      <protection/>
    </xf>
    <xf numFmtId="181" fontId="36" fillId="0" borderId="0">
      <alignment/>
      <protection/>
    </xf>
    <xf numFmtId="0" fontId="61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>
      <alignment/>
      <protection/>
    </xf>
    <xf numFmtId="0" fontId="26" fillId="0" borderId="19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>
      <alignment/>
      <protection/>
    </xf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 applyNumberFormat="0" applyFill="0" applyBorder="0" applyAlignment="0" applyProtection="0"/>
    <xf numFmtId="0" fontId="0" fillId="52" borderId="20" applyNumberFormat="0" applyFont="0" applyAlignment="0" applyProtection="0"/>
    <xf numFmtId="0" fontId="0" fillId="53" borderId="21" applyNumberFormat="0" applyAlignment="0" applyProtection="0"/>
    <xf numFmtId="0" fontId="37" fillId="53" borderId="21">
      <alignment/>
      <protection/>
    </xf>
    <xf numFmtId="0" fontId="0" fillId="53" borderId="21" applyNumberFormat="0" applyAlignment="0" applyProtection="0"/>
    <xf numFmtId="0" fontId="0" fillId="53" borderId="2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7" fillId="0" borderId="0" applyFont="0" applyFill="0" applyBorder="0" applyAlignment="0" applyProtection="0"/>
    <xf numFmtId="187" fontId="0" fillId="0" borderId="0" applyFill="0" applyBorder="0" applyAlignment="0" applyProtection="0"/>
    <xf numFmtId="199" fontId="37" fillId="0" borderId="0">
      <alignment/>
      <protection/>
    </xf>
    <xf numFmtId="187" fontId="0" fillId="0" borderId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187" fontId="0" fillId="0" borderId="0" applyFill="0" applyBorder="0" applyAlignment="0" applyProtection="0"/>
    <xf numFmtId="44" fontId="0" fillId="0" borderId="0" applyFont="0" applyFill="0" applyBorder="0" applyAlignment="0" applyProtection="0"/>
    <xf numFmtId="44" fontId="59" fillId="0" borderId="0" applyFont="0" applyFill="0" applyBorder="0" applyAlignment="0" applyProtection="0"/>
    <xf numFmtId="0" fontId="30" fillId="5" borderId="0" applyNumberFormat="0" applyBorder="0" applyAlignment="0" applyProtection="0"/>
    <xf numFmtId="0" fontId="30" fillId="5" borderId="0">
      <alignment/>
      <protection/>
    </xf>
    <xf numFmtId="0" fontId="30" fillId="5" borderId="0" applyNumberFormat="0" applyBorder="0" applyAlignment="0" applyProtection="0"/>
    <xf numFmtId="0" fontId="65" fillId="54" borderId="0" applyNumberFormat="0" applyBorder="0" applyAlignment="0" applyProtection="0"/>
  </cellStyleXfs>
  <cellXfs count="448">
    <xf numFmtId="0" fontId="0" fillId="0" borderId="0" xfId="0" applyAlignment="1">
      <alignment/>
    </xf>
    <xf numFmtId="0" fontId="0" fillId="0" borderId="2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176" fontId="0" fillId="0" borderId="0" xfId="0" applyNumberFormat="1" applyFont="1" applyFill="1" applyAlignment="1">
      <alignment/>
    </xf>
    <xf numFmtId="0" fontId="0" fillId="55" borderId="0" xfId="0" applyFont="1" applyFill="1" applyAlignment="1">
      <alignment/>
    </xf>
    <xf numFmtId="0" fontId="1" fillId="0" borderId="0" xfId="0" applyFont="1" applyAlignment="1">
      <alignment horizontal="center"/>
    </xf>
    <xf numFmtId="176" fontId="0" fillId="0" borderId="0" xfId="0" applyNumberFormat="1" applyFont="1" applyFill="1" applyBorder="1" applyAlignment="1">
      <alignment vertical="center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0" fillId="56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horizontal="left"/>
    </xf>
    <xf numFmtId="176" fontId="0" fillId="0" borderId="0" xfId="0" applyNumberFormat="1" applyFont="1" applyAlignment="1">
      <alignment horizontal="center"/>
    </xf>
    <xf numFmtId="176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57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176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6" fontId="0" fillId="0" borderId="0" xfId="0" applyNumberFormat="1" applyFont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0" fillId="0" borderId="22" xfId="170" applyFont="1" applyBorder="1" applyAlignment="1">
      <alignment horizontal="center" vertical="center"/>
      <protection/>
    </xf>
    <xf numFmtId="0" fontId="0" fillId="0" borderId="22" xfId="170" applyFont="1" applyBorder="1" applyAlignment="1">
      <alignment horizontal="center" vertical="center" wrapText="1"/>
      <protection/>
    </xf>
    <xf numFmtId="0" fontId="1" fillId="55" borderId="22" xfId="170" applyFont="1" applyFill="1" applyBorder="1" applyAlignment="1">
      <alignment horizontal="left" vertical="center" wrapText="1"/>
      <protection/>
    </xf>
    <xf numFmtId="0" fontId="1" fillId="55" borderId="22" xfId="170" applyFont="1" applyFill="1" applyBorder="1" applyAlignment="1">
      <alignment horizontal="center" vertical="top" wrapText="1"/>
      <protection/>
    </xf>
    <xf numFmtId="187" fontId="1" fillId="55" borderId="22" xfId="170" applyNumberFormat="1" applyFont="1" applyFill="1" applyBorder="1" applyAlignment="1">
      <alignment horizontal="right" vertical="center"/>
      <protection/>
    </xf>
    <xf numFmtId="187" fontId="1" fillId="55" borderId="22" xfId="170" applyNumberFormat="1" applyFont="1" applyFill="1" applyBorder="1" applyAlignment="1">
      <alignment horizontal="center" vertical="center"/>
      <protection/>
    </xf>
    <xf numFmtId="0" fontId="1" fillId="0" borderId="0" xfId="170" applyFont="1" applyFill="1" applyBorder="1" applyAlignment="1">
      <alignment horizontal="center" vertical="center" wrapText="1"/>
      <protection/>
    </xf>
    <xf numFmtId="0" fontId="1" fillId="0" borderId="0" xfId="170" applyFont="1" applyFill="1" applyBorder="1" applyAlignment="1">
      <alignment horizontal="left" vertical="center" wrapText="1"/>
      <protection/>
    </xf>
    <xf numFmtId="187" fontId="1" fillId="0" borderId="0" xfId="170" applyNumberFormat="1" applyFont="1" applyFill="1" applyBorder="1" applyAlignment="1">
      <alignment horizontal="right" vertical="center"/>
      <protection/>
    </xf>
    <xf numFmtId="0" fontId="9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left"/>
    </xf>
    <xf numFmtId="44" fontId="1" fillId="55" borderId="22" xfId="170" applyNumberFormat="1" applyFont="1" applyFill="1" applyBorder="1" applyAlignment="1">
      <alignment horizontal="center" vertical="center"/>
      <protection/>
    </xf>
    <xf numFmtId="0" fontId="1" fillId="55" borderId="22" xfId="170" applyFont="1" applyFill="1" applyBorder="1" applyAlignment="1">
      <alignment horizontal="left" vertical="center"/>
      <protection/>
    </xf>
    <xf numFmtId="0" fontId="1" fillId="55" borderId="22" xfId="170" applyFont="1" applyFill="1" applyBorder="1" applyAlignment="1">
      <alignment horizontal="center"/>
      <protection/>
    </xf>
    <xf numFmtId="44" fontId="1" fillId="55" borderId="22" xfId="170" applyNumberFormat="1" applyFont="1" applyFill="1" applyBorder="1" applyAlignment="1">
      <alignment horizontal="right" vertical="center"/>
      <protection/>
    </xf>
    <xf numFmtId="44" fontId="1" fillId="0" borderId="0" xfId="207" applyFont="1" applyAlignment="1">
      <alignment horizontal="right"/>
    </xf>
    <xf numFmtId="0" fontId="0" fillId="0" borderId="25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57" borderId="0" xfId="0" applyFont="1" applyFill="1" applyBorder="1" applyAlignment="1">
      <alignment/>
    </xf>
    <xf numFmtId="0" fontId="0" fillId="55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44" fontId="0" fillId="0" borderId="0" xfId="207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22" xfId="0" applyFont="1" applyFill="1" applyBorder="1" applyAlignment="1">
      <alignment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0" fillId="56" borderId="22" xfId="0" applyFont="1" applyFill="1" applyBorder="1" applyAlignment="1">
      <alignment horizontal="center" vertical="center" wrapText="1"/>
    </xf>
    <xf numFmtId="0" fontId="0" fillId="56" borderId="22" xfId="0" applyFont="1" applyFill="1" applyBorder="1" applyAlignment="1">
      <alignment horizontal="left" vertical="center" wrapText="1"/>
    </xf>
    <xf numFmtId="0" fontId="9" fillId="56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56" borderId="26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49" fontId="0" fillId="56" borderId="22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left" vertical="center" wrapText="1"/>
    </xf>
    <xf numFmtId="44" fontId="9" fillId="0" borderId="22" xfId="207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/>
    </xf>
    <xf numFmtId="176" fontId="0" fillId="0" borderId="22" xfId="0" applyNumberFormat="1" applyFont="1" applyFill="1" applyBorder="1" applyAlignment="1">
      <alignment horizontal="right" vertical="center" wrapText="1"/>
    </xf>
    <xf numFmtId="0" fontId="0" fillId="0" borderId="22" xfId="168" applyNumberFormat="1" applyFont="1" applyBorder="1" applyAlignment="1">
      <alignment horizontal="center" vertical="center" wrapText="1"/>
      <protection/>
    </xf>
    <xf numFmtId="187" fontId="0" fillId="0" borderId="22" xfId="168" applyNumberFormat="1" applyFont="1" applyBorder="1" applyAlignment="1">
      <alignment horizontal="center" vertical="center" wrapText="1"/>
      <protection/>
    </xf>
    <xf numFmtId="44" fontId="0" fillId="56" borderId="22" xfId="209" applyFont="1" applyFill="1" applyBorder="1" applyAlignment="1">
      <alignment horizontal="right" vertical="center" wrapText="1"/>
    </xf>
    <xf numFmtId="0" fontId="0" fillId="58" borderId="22" xfId="0" applyFont="1" applyFill="1" applyBorder="1" applyAlignment="1">
      <alignment horizontal="center" vertical="center"/>
    </xf>
    <xf numFmtId="0" fontId="0" fillId="58" borderId="0" xfId="0" applyFont="1" applyFill="1" applyBorder="1" applyAlignment="1">
      <alignment/>
    </xf>
    <xf numFmtId="0" fontId="9" fillId="58" borderId="22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58" borderId="22" xfId="170" applyFont="1" applyFill="1" applyBorder="1" applyAlignment="1">
      <alignment horizontal="center" vertical="center" wrapText="1"/>
      <protection/>
    </xf>
    <xf numFmtId="44" fontId="0" fillId="0" borderId="22" xfId="207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right" vertical="center" wrapText="1"/>
    </xf>
    <xf numFmtId="0" fontId="9" fillId="58" borderId="23" xfId="170" applyFont="1" applyFill="1" applyBorder="1" applyAlignment="1">
      <alignment horizontal="center" vertical="center" wrapText="1"/>
      <protection/>
    </xf>
    <xf numFmtId="0" fontId="0" fillId="0" borderId="22" xfId="174" applyFont="1" applyFill="1" applyBorder="1" applyAlignment="1">
      <alignment horizontal="center" vertical="center" wrapText="1"/>
      <protection/>
    </xf>
    <xf numFmtId="0" fontId="0" fillId="0" borderId="22" xfId="168" applyFont="1" applyFill="1" applyBorder="1" applyAlignment="1">
      <alignment horizontal="left" vertical="center" wrapText="1"/>
      <protection/>
    </xf>
    <xf numFmtId="0" fontId="0" fillId="58" borderId="22" xfId="0" applyFont="1" applyFill="1" applyBorder="1" applyAlignment="1">
      <alignment horizontal="left" vertical="center" wrapText="1"/>
    </xf>
    <xf numFmtId="0" fontId="0" fillId="58" borderId="22" xfId="0" applyFont="1" applyFill="1" applyBorder="1" applyAlignment="1">
      <alignment horizontal="center" vertical="center" wrapText="1"/>
    </xf>
    <xf numFmtId="0" fontId="0" fillId="58" borderId="23" xfId="0" applyFont="1" applyFill="1" applyBorder="1" applyAlignment="1">
      <alignment horizontal="center" vertical="center" wrapText="1"/>
    </xf>
    <xf numFmtId="44" fontId="0" fillId="58" borderId="22" xfId="207" applyFont="1" applyFill="1" applyBorder="1" applyAlignment="1">
      <alignment horizontal="center" vertical="center" wrapText="1"/>
    </xf>
    <xf numFmtId="0" fontId="0" fillId="56" borderId="22" xfId="174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58" borderId="22" xfId="0" applyFill="1" applyBorder="1" applyAlignment="1">
      <alignment/>
    </xf>
    <xf numFmtId="0" fontId="0" fillId="58" borderId="25" xfId="0" applyFont="1" applyFill="1" applyBorder="1" applyAlignment="1">
      <alignment horizontal="center" vertical="center" wrapText="1"/>
    </xf>
    <xf numFmtId="0" fontId="0" fillId="58" borderId="25" xfId="0" applyFont="1" applyFill="1" applyBorder="1" applyAlignment="1">
      <alignment horizontal="center" vertical="center"/>
    </xf>
    <xf numFmtId="0" fontId="1" fillId="58" borderId="22" xfId="0" applyFont="1" applyFill="1" applyBorder="1" applyAlignment="1">
      <alignment horizontal="center" vertical="center" wrapText="1"/>
    </xf>
    <xf numFmtId="0" fontId="0" fillId="58" borderId="22" xfId="0" applyFont="1" applyFill="1" applyBorder="1" applyAlignment="1">
      <alignment horizontal="center"/>
    </xf>
    <xf numFmtId="0" fontId="0" fillId="58" borderId="23" xfId="0" applyFont="1" applyFill="1" applyBorder="1" applyAlignment="1">
      <alignment horizontal="center" vertical="center" wrapText="1"/>
    </xf>
    <xf numFmtId="0" fontId="9" fillId="58" borderId="25" xfId="0" applyFont="1" applyFill="1" applyBorder="1" applyAlignment="1">
      <alignment horizontal="center" vertical="center" wrapText="1"/>
    </xf>
    <xf numFmtId="0" fontId="0" fillId="58" borderId="28" xfId="0" applyFont="1" applyFill="1" applyBorder="1" applyAlignment="1">
      <alignment vertical="center" wrapText="1"/>
    </xf>
    <xf numFmtId="44" fontId="0" fillId="0" borderId="0" xfId="0" applyNumberFormat="1" applyFont="1" applyFill="1" applyAlignment="1">
      <alignment/>
    </xf>
    <xf numFmtId="0" fontId="5" fillId="0" borderId="22" xfId="0" applyFont="1" applyFill="1" applyBorder="1" applyAlignment="1">
      <alignment horizontal="center" vertical="center" wrapText="1"/>
    </xf>
    <xf numFmtId="0" fontId="9" fillId="56" borderId="0" xfId="0" applyFont="1" applyFill="1" applyBorder="1" applyAlignment="1">
      <alignment horizontal="center" vertical="center"/>
    </xf>
    <xf numFmtId="4" fontId="5" fillId="0" borderId="22" xfId="0" applyNumberFormat="1" applyFont="1" applyFill="1" applyBorder="1" applyAlignment="1">
      <alignment horizontal="center" vertical="center" wrapText="1"/>
    </xf>
    <xf numFmtId="0" fontId="0" fillId="58" borderId="29" xfId="0" applyFont="1" applyFill="1" applyBorder="1" applyAlignment="1">
      <alignment horizontal="center" vertical="center"/>
    </xf>
    <xf numFmtId="0" fontId="1" fillId="59" borderId="22" xfId="0" applyFont="1" applyFill="1" applyBorder="1" applyAlignment="1">
      <alignment horizontal="center" vertical="center"/>
    </xf>
    <xf numFmtId="0" fontId="1" fillId="59" borderId="22" xfId="0" applyFont="1" applyFill="1" applyBorder="1" applyAlignment="1">
      <alignment horizontal="center" vertical="center" wrapText="1"/>
    </xf>
    <xf numFmtId="176" fontId="32" fillId="16" borderId="22" xfId="0" applyNumberFormat="1" applyFont="1" applyFill="1" applyBorder="1" applyAlignment="1">
      <alignment horizontal="right" vertical="center"/>
    </xf>
    <xf numFmtId="44" fontId="38" fillId="59" borderId="22" xfId="0" applyNumberFormat="1" applyFont="1" applyFill="1" applyBorder="1" applyAlignment="1">
      <alignment vertical="center"/>
    </xf>
    <xf numFmtId="176" fontId="32" fillId="59" borderId="22" xfId="0" applyNumberFormat="1" applyFont="1" applyFill="1" applyBorder="1" applyAlignment="1">
      <alignment horizontal="right" vertical="center"/>
    </xf>
    <xf numFmtId="0" fontId="11" fillId="59" borderId="22" xfId="0" applyFont="1" applyFill="1" applyBorder="1" applyAlignment="1">
      <alignment horizontal="center" vertical="center"/>
    </xf>
    <xf numFmtId="0" fontId="0" fillId="59" borderId="22" xfId="0" applyFont="1" applyFill="1" applyBorder="1" applyAlignment="1">
      <alignment horizontal="center" vertical="center"/>
    </xf>
    <xf numFmtId="0" fontId="0" fillId="59" borderId="30" xfId="0" applyFont="1" applyFill="1" applyBorder="1" applyAlignment="1">
      <alignment horizontal="center" vertical="center"/>
    </xf>
    <xf numFmtId="44" fontId="32" fillId="59" borderId="31" xfId="207" applyFont="1" applyFill="1" applyBorder="1" applyAlignment="1">
      <alignment horizontal="center" vertical="center" wrapText="1"/>
    </xf>
    <xf numFmtId="4" fontId="5" fillId="59" borderId="25" xfId="0" applyNumberFormat="1" applyFont="1" applyFill="1" applyBorder="1" applyAlignment="1">
      <alignment horizontal="center" vertical="center" wrapText="1"/>
    </xf>
    <xf numFmtId="0" fontId="0" fillId="59" borderId="25" xfId="0" applyFont="1" applyFill="1" applyBorder="1" applyAlignment="1">
      <alignment horizontal="center" vertical="center" wrapText="1"/>
    </xf>
    <xf numFmtId="0" fontId="0" fillId="59" borderId="25" xfId="0" applyFont="1" applyFill="1" applyBorder="1" applyAlignment="1">
      <alignment horizontal="center" vertical="center"/>
    </xf>
    <xf numFmtId="44" fontId="38" fillId="59" borderId="22" xfId="207" applyFont="1" applyFill="1" applyBorder="1" applyAlignment="1">
      <alignment vertical="center" wrapText="1"/>
    </xf>
    <xf numFmtId="4" fontId="5" fillId="59" borderId="31" xfId="0" applyNumberFormat="1" applyFont="1" applyFill="1" applyBorder="1" applyAlignment="1">
      <alignment horizontal="center" vertical="center" wrapText="1"/>
    </xf>
    <xf numFmtId="0" fontId="0" fillId="59" borderId="32" xfId="0" applyFont="1" applyFill="1" applyBorder="1" applyAlignment="1">
      <alignment horizontal="center" vertical="center" wrapText="1"/>
    </xf>
    <xf numFmtId="0" fontId="0" fillId="59" borderId="32" xfId="0" applyFont="1" applyFill="1" applyBorder="1" applyAlignment="1">
      <alignment horizontal="center" vertical="center"/>
    </xf>
    <xf numFmtId="44" fontId="32" fillId="59" borderId="33" xfId="207" applyFont="1" applyFill="1" applyBorder="1" applyAlignment="1">
      <alignment horizontal="center" vertical="center" wrapText="1"/>
    </xf>
    <xf numFmtId="176" fontId="38" fillId="59" borderId="22" xfId="0" applyNumberFormat="1" applyFont="1" applyFill="1" applyBorder="1" applyAlignment="1">
      <alignment vertical="center" wrapText="1"/>
    </xf>
    <xf numFmtId="4" fontId="5" fillId="59" borderId="22" xfId="0" applyNumberFormat="1" applyFont="1" applyFill="1" applyBorder="1" applyAlignment="1">
      <alignment horizontal="center" vertical="center" wrapText="1"/>
    </xf>
    <xf numFmtId="0" fontId="0" fillId="59" borderId="22" xfId="0" applyFont="1" applyFill="1" applyBorder="1" applyAlignment="1">
      <alignment horizontal="center" vertical="center" wrapText="1"/>
    </xf>
    <xf numFmtId="0" fontId="0" fillId="59" borderId="22" xfId="0" applyFont="1" applyFill="1" applyBorder="1" applyAlignment="1">
      <alignment horizontal="center" vertical="center"/>
    </xf>
    <xf numFmtId="44" fontId="32" fillId="59" borderId="24" xfId="207" applyFont="1" applyFill="1" applyBorder="1" applyAlignment="1">
      <alignment horizontal="center" vertical="center" wrapText="1"/>
    </xf>
    <xf numFmtId="4" fontId="5" fillId="59" borderId="32" xfId="0" applyNumberFormat="1" applyFont="1" applyFill="1" applyBorder="1" applyAlignment="1">
      <alignment horizontal="center" vertical="center" wrapText="1"/>
    </xf>
    <xf numFmtId="0" fontId="0" fillId="59" borderId="34" xfId="0" applyFont="1" applyFill="1" applyBorder="1" applyAlignment="1">
      <alignment horizontal="center" vertical="center"/>
    </xf>
    <xf numFmtId="0" fontId="1" fillId="60" borderId="35" xfId="0" applyFont="1" applyFill="1" applyBorder="1" applyAlignment="1">
      <alignment horizontal="left" vertical="center"/>
    </xf>
    <xf numFmtId="0" fontId="1" fillId="60" borderId="25" xfId="0" applyFont="1" applyFill="1" applyBorder="1" applyAlignment="1">
      <alignment horizontal="center" vertical="center"/>
    </xf>
    <xf numFmtId="0" fontId="1" fillId="60" borderId="25" xfId="0" applyFont="1" applyFill="1" applyBorder="1" applyAlignment="1">
      <alignment horizontal="center" vertical="center" wrapText="1"/>
    </xf>
    <xf numFmtId="0" fontId="1" fillId="59" borderId="22" xfId="170" applyFont="1" applyFill="1" applyBorder="1" applyAlignment="1">
      <alignment horizontal="center" vertical="center" wrapText="1"/>
      <protection/>
    </xf>
    <xf numFmtId="44" fontId="1" fillId="59" borderId="22" xfId="207" applyFont="1" applyFill="1" applyBorder="1" applyAlignment="1">
      <alignment horizontal="center" vertical="center" wrapText="1"/>
    </xf>
    <xf numFmtId="0" fontId="1" fillId="59" borderId="36" xfId="0" applyFont="1" applyFill="1" applyBorder="1" applyAlignment="1">
      <alignment horizontal="center" vertical="center"/>
    </xf>
    <xf numFmtId="0" fontId="1" fillId="59" borderId="37" xfId="0" applyFont="1" applyFill="1" applyBorder="1" applyAlignment="1">
      <alignment horizontal="center" vertical="center"/>
    </xf>
    <xf numFmtId="176" fontId="1" fillId="59" borderId="37" xfId="0" applyNumberFormat="1" applyFont="1" applyFill="1" applyBorder="1" applyAlignment="1">
      <alignment horizontal="center" vertical="center" wrapText="1"/>
    </xf>
    <xf numFmtId="0" fontId="0" fillId="59" borderId="38" xfId="0" applyFont="1" applyFill="1" applyBorder="1" applyAlignment="1">
      <alignment horizontal="center"/>
    </xf>
    <xf numFmtId="0" fontId="1" fillId="59" borderId="39" xfId="0" applyFont="1" applyFill="1" applyBorder="1" applyAlignment="1">
      <alignment horizontal="center" vertical="center"/>
    </xf>
    <xf numFmtId="176" fontId="1" fillId="59" borderId="39" xfId="0" applyNumberFormat="1" applyFont="1" applyFill="1" applyBorder="1" applyAlignment="1">
      <alignment vertical="center"/>
    </xf>
    <xf numFmtId="0" fontId="1" fillId="59" borderId="22" xfId="164" applyFont="1" applyFill="1" applyBorder="1" applyAlignment="1">
      <alignment horizontal="center" vertical="center"/>
      <protection/>
    </xf>
    <xf numFmtId="0" fontId="1" fillId="59" borderId="22" xfId="164" applyNumberFormat="1" applyFont="1" applyFill="1" applyBorder="1" applyAlignment="1">
      <alignment horizontal="center" vertical="center" wrapText="1"/>
      <protection/>
    </xf>
    <xf numFmtId="187" fontId="1" fillId="59" borderId="22" xfId="164" applyNumberFormat="1" applyFont="1" applyFill="1" applyBorder="1" applyAlignment="1">
      <alignment horizontal="center" vertical="center" wrapText="1"/>
      <protection/>
    </xf>
    <xf numFmtId="44" fontId="0" fillId="0" borderId="0" xfId="0" applyNumberFormat="1" applyFont="1" applyFill="1" applyBorder="1" applyAlignment="1">
      <alignment/>
    </xf>
    <xf numFmtId="0" fontId="0" fillId="58" borderId="23" xfId="0" applyFont="1" applyFill="1" applyBorder="1" applyAlignment="1">
      <alignment horizontal="center" vertical="center" wrapText="1"/>
    </xf>
    <xf numFmtId="0" fontId="0" fillId="58" borderId="25" xfId="0" applyFont="1" applyFill="1" applyBorder="1" applyAlignment="1">
      <alignment horizontal="center" vertical="center" wrapText="1"/>
    </xf>
    <xf numFmtId="189" fontId="0" fillId="58" borderId="25" xfId="0" applyNumberFormat="1" applyFont="1" applyFill="1" applyBorder="1" applyAlignment="1">
      <alignment horizontal="center" vertical="center" wrapText="1"/>
    </xf>
    <xf numFmtId="176" fontId="0" fillId="58" borderId="22" xfId="0" applyNumberFormat="1" applyFont="1" applyFill="1" applyBorder="1" applyAlignment="1">
      <alignment horizontal="right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176" fontId="32" fillId="59" borderId="22" xfId="207" applyNumberFormat="1" applyFont="1" applyFill="1" applyBorder="1" applyAlignment="1">
      <alignment horizontal="center" vertical="center" wrapText="1"/>
    </xf>
    <xf numFmtId="0" fontId="0" fillId="58" borderId="23" xfId="0" applyFont="1" applyFill="1" applyBorder="1" applyAlignment="1">
      <alignment horizontal="left" vertical="center" wrapText="1"/>
    </xf>
    <xf numFmtId="176" fontId="32" fillId="59" borderId="31" xfId="207" applyNumberFormat="1" applyFont="1" applyFill="1" applyBorder="1" applyAlignment="1">
      <alignment horizontal="center" vertical="center" wrapText="1"/>
    </xf>
    <xf numFmtId="0" fontId="0" fillId="58" borderId="25" xfId="174" applyFont="1" applyFill="1" applyBorder="1" applyAlignment="1">
      <alignment horizontal="left" vertical="center" wrapText="1"/>
      <protection/>
    </xf>
    <xf numFmtId="176" fontId="0" fillId="58" borderId="23" xfId="0" applyNumberFormat="1" applyFont="1" applyFill="1" applyBorder="1" applyAlignment="1">
      <alignment horizontal="right" vertical="center" wrapText="1"/>
    </xf>
    <xf numFmtId="0" fontId="40" fillId="58" borderId="22" xfId="0" applyFont="1" applyFill="1" applyBorder="1" applyAlignment="1">
      <alignment horizontal="center" vertical="center" wrapText="1"/>
    </xf>
    <xf numFmtId="0" fontId="0" fillId="58" borderId="25" xfId="174" applyFont="1" applyFill="1" applyBorder="1" applyAlignment="1">
      <alignment horizontal="center" vertical="center" wrapText="1"/>
      <protection/>
    </xf>
    <xf numFmtId="0" fontId="0" fillId="58" borderId="23" xfId="173" applyFont="1" applyFill="1" applyBorder="1" applyAlignment="1">
      <alignment horizontal="left" vertical="center" wrapText="1"/>
      <protection/>
    </xf>
    <xf numFmtId="0" fontId="0" fillId="58" borderId="23" xfId="173" applyFont="1" applyFill="1" applyBorder="1" applyAlignment="1">
      <alignment horizontal="center" vertical="center" wrapText="1"/>
      <protection/>
    </xf>
    <xf numFmtId="0" fontId="0" fillId="0" borderId="22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76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right" wrapText="1"/>
    </xf>
    <xf numFmtId="0" fontId="0" fillId="0" borderId="0" xfId="0" applyFont="1" applyAlignment="1">
      <alignment horizontal="center"/>
    </xf>
    <xf numFmtId="176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wrapText="1"/>
    </xf>
    <xf numFmtId="0" fontId="1" fillId="24" borderId="36" xfId="170" applyFont="1" applyFill="1" applyBorder="1" applyAlignment="1">
      <alignment horizontal="center" vertical="center" wrapText="1"/>
      <protection/>
    </xf>
    <xf numFmtId="0" fontId="1" fillId="24" borderId="37" xfId="170" applyFont="1" applyFill="1" applyBorder="1" applyAlignment="1">
      <alignment horizontal="center" vertical="center" wrapText="1"/>
      <protection/>
    </xf>
    <xf numFmtId="176" fontId="9" fillId="0" borderId="22" xfId="170" applyNumberFormat="1" applyFont="1" applyFill="1" applyBorder="1" applyAlignment="1">
      <alignment horizontal="right" vertical="center" wrapText="1"/>
      <protection/>
    </xf>
    <xf numFmtId="176" fontId="9" fillId="0" borderId="22" xfId="170" applyNumberFormat="1" applyFont="1" applyBorder="1" applyAlignment="1">
      <alignment horizontal="right" vertical="center" wrapText="1"/>
      <protection/>
    </xf>
    <xf numFmtId="0" fontId="32" fillId="24" borderId="40" xfId="170" applyFont="1" applyFill="1" applyBorder="1" applyAlignment="1">
      <alignment horizontal="center" vertical="center"/>
      <protection/>
    </xf>
    <xf numFmtId="187" fontId="32" fillId="24" borderId="40" xfId="170" applyNumberFormat="1" applyFont="1" applyFill="1" applyBorder="1" applyAlignment="1">
      <alignment vertical="center"/>
      <protection/>
    </xf>
    <xf numFmtId="187" fontId="32" fillId="24" borderId="40" xfId="170" applyNumberFormat="1" applyFont="1" applyFill="1" applyBorder="1" applyAlignment="1">
      <alignment horizontal="center" vertical="center"/>
      <protection/>
    </xf>
    <xf numFmtId="44" fontId="0" fillId="0" borderId="24" xfId="207" applyFont="1" applyFill="1" applyBorder="1" applyAlignment="1">
      <alignment horizontal="center" vertical="center"/>
    </xf>
    <xf numFmtId="0" fontId="0" fillId="58" borderId="23" xfId="0" applyFont="1" applyFill="1" applyBorder="1" applyAlignment="1">
      <alignment horizontal="center" vertical="center" wrapText="1"/>
    </xf>
    <xf numFmtId="189" fontId="0" fillId="58" borderId="22" xfId="0" applyNumberFormat="1" applyFont="1" applyFill="1" applyBorder="1" applyAlignment="1">
      <alignment horizontal="center" vertical="center" wrapText="1"/>
    </xf>
    <xf numFmtId="0" fontId="0" fillId="58" borderId="22" xfId="0" applyFill="1" applyBorder="1" applyAlignment="1">
      <alignment horizontal="center"/>
    </xf>
    <xf numFmtId="0" fontId="0" fillId="0" borderId="22" xfId="0" applyFill="1" applyBorder="1" applyAlignment="1">
      <alignment/>
    </xf>
    <xf numFmtId="0" fontId="0" fillId="0" borderId="22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wrapText="1"/>
    </xf>
    <xf numFmtId="189" fontId="1" fillId="58" borderId="25" xfId="0" applyNumberFormat="1" applyFont="1" applyFill="1" applyBorder="1" applyAlignment="1">
      <alignment horizontal="center" vertical="center" wrapText="1"/>
    </xf>
    <xf numFmtId="0" fontId="1" fillId="58" borderId="22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58" borderId="22" xfId="174" applyFont="1" applyFill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  <xf numFmtId="0" fontId="5" fillId="0" borderId="22" xfId="0" applyFont="1" applyBorder="1" applyAlignment="1">
      <alignment horizontal="center" vertical="center" wrapText="1"/>
    </xf>
    <xf numFmtId="0" fontId="0" fillId="58" borderId="41" xfId="0" applyFont="1" applyFill="1" applyBorder="1" applyAlignment="1">
      <alignment horizontal="center" vertical="center" wrapText="1"/>
    </xf>
    <xf numFmtId="0" fontId="0" fillId="0" borderId="22" xfId="164" applyFont="1" applyFill="1" applyBorder="1" applyAlignment="1">
      <alignment horizontal="center" vertical="center" wrapText="1"/>
      <protection/>
    </xf>
    <xf numFmtId="186" fontId="0" fillId="61" borderId="22" xfId="177" applyNumberFormat="1" applyFont="1" applyFill="1" applyBorder="1" applyAlignment="1">
      <alignment horizontal="center" vertical="center" wrapText="1"/>
      <protection/>
    </xf>
    <xf numFmtId="0" fontId="0" fillId="0" borderId="22" xfId="209" applyNumberFormat="1" applyFont="1" applyFill="1" applyBorder="1" applyAlignment="1">
      <alignment horizontal="center" vertical="center"/>
    </xf>
    <xf numFmtId="186" fontId="0" fillId="0" borderId="22" xfId="164" applyNumberFormat="1" applyFont="1" applyFill="1" applyBorder="1" applyAlignment="1">
      <alignment horizontal="center" vertical="center"/>
      <protection/>
    </xf>
    <xf numFmtId="186" fontId="0" fillId="0" borderId="22" xfId="164" applyNumberFormat="1" applyFont="1" applyFill="1" applyBorder="1" applyAlignment="1">
      <alignment horizontal="center" vertical="center" wrapText="1"/>
      <protection/>
    </xf>
    <xf numFmtId="0" fontId="0" fillId="61" borderId="22" xfId="177" applyNumberFormat="1" applyFont="1" applyFill="1" applyBorder="1" applyAlignment="1">
      <alignment horizontal="center" vertical="center" wrapText="1"/>
      <protection/>
    </xf>
    <xf numFmtId="176" fontId="0" fillId="58" borderId="23" xfId="0" applyNumberFormat="1" applyFont="1" applyFill="1" applyBorder="1" applyAlignment="1">
      <alignment horizontal="center" vertical="center" wrapText="1"/>
    </xf>
    <xf numFmtId="44" fontId="1" fillId="62" borderId="22" xfId="214" applyFont="1" applyFill="1" applyBorder="1" applyAlignment="1">
      <alignment horizontal="center" vertical="center" wrapText="1"/>
    </xf>
    <xf numFmtId="176" fontId="32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86" fontId="0" fillId="0" borderId="22" xfId="164" applyNumberFormat="1" applyFont="1" applyFill="1" applyBorder="1" applyAlignment="1">
      <alignment horizontal="right" vertical="center" wrapText="1"/>
      <protection/>
    </xf>
    <xf numFmtId="0" fontId="12" fillId="59" borderId="22" xfId="0" applyFont="1" applyFill="1" applyBorder="1" applyAlignment="1">
      <alignment horizontal="left"/>
    </xf>
    <xf numFmtId="176" fontId="9" fillId="0" borderId="22" xfId="170" applyNumberFormat="1" applyFont="1" applyBorder="1" applyAlignment="1">
      <alignment horizontal="center" vertical="center" wrapText="1"/>
      <protection/>
    </xf>
    <xf numFmtId="2" fontId="0" fillId="0" borderId="28" xfId="0" applyNumberFormat="1" applyFont="1" applyFill="1" applyBorder="1" applyAlignment="1">
      <alignment horizontal="center" vertical="center" wrapText="1"/>
    </xf>
    <xf numFmtId="0" fontId="32" fillId="24" borderId="42" xfId="170" applyFont="1" applyFill="1" applyBorder="1" applyAlignment="1">
      <alignment horizontal="center" vertical="center"/>
      <protection/>
    </xf>
    <xf numFmtId="186" fontId="0" fillId="61" borderId="22" xfId="168" applyNumberFormat="1" applyFont="1" applyFill="1" applyBorder="1" applyAlignment="1">
      <alignment horizontal="center" vertical="center" wrapText="1"/>
      <protection/>
    </xf>
    <xf numFmtId="186" fontId="0" fillId="56" borderId="22" xfId="168" applyNumberFormat="1" applyFont="1" applyFill="1" applyBorder="1" applyAlignment="1">
      <alignment horizontal="right" vertical="center" wrapText="1"/>
      <protection/>
    </xf>
    <xf numFmtId="176" fontId="38" fillId="59" borderId="22" xfId="207" applyNumberFormat="1" applyFont="1" applyFill="1" applyBorder="1" applyAlignment="1">
      <alignment vertical="center" wrapText="1"/>
    </xf>
    <xf numFmtId="0" fontId="0" fillId="63" borderId="22" xfId="0" applyFont="1" applyFill="1" applyBorder="1" applyAlignment="1">
      <alignment horizontal="center" vertical="center" wrapText="1"/>
    </xf>
    <xf numFmtId="0" fontId="0" fillId="58" borderId="24" xfId="0" applyFont="1" applyFill="1" applyBorder="1" applyAlignment="1">
      <alignment horizontal="center" vertical="center" wrapText="1"/>
    </xf>
    <xf numFmtId="0" fontId="0" fillId="58" borderId="43" xfId="0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center" vertical="center" wrapText="1"/>
    </xf>
    <xf numFmtId="0" fontId="0" fillId="58" borderId="23" xfId="0" applyFont="1" applyFill="1" applyBorder="1" applyAlignment="1">
      <alignment horizontal="center" vertical="center" wrapText="1"/>
    </xf>
    <xf numFmtId="0" fontId="0" fillId="58" borderId="23" xfId="0" applyFont="1" applyFill="1" applyBorder="1" applyAlignment="1">
      <alignment horizontal="left" vertical="center" wrapText="1"/>
    </xf>
    <xf numFmtId="0" fontId="32" fillId="59" borderId="24" xfId="0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left"/>
    </xf>
    <xf numFmtId="0" fontId="9" fillId="63" borderId="22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left" vertical="center" wrapText="1"/>
    </xf>
    <xf numFmtId="0" fontId="5" fillId="0" borderId="22" xfId="173" applyFont="1" applyFill="1" applyBorder="1" applyAlignment="1">
      <alignment horizontal="center" vertical="center" wrapText="1"/>
      <protection/>
    </xf>
    <xf numFmtId="4" fontId="1" fillId="62" borderId="22" xfId="173" applyNumberFormat="1" applyFont="1" applyFill="1" applyBorder="1" applyAlignment="1">
      <alignment horizontal="center" vertical="center" wrapText="1"/>
      <protection/>
    </xf>
    <xf numFmtId="0" fontId="0" fillId="0" borderId="22" xfId="163" applyFont="1" applyFill="1" applyBorder="1" applyAlignment="1">
      <alignment horizontal="center" vertical="center" wrapText="1"/>
      <protection/>
    </xf>
    <xf numFmtId="0" fontId="0" fillId="0" borderId="22" xfId="163" applyFont="1" applyFill="1" applyBorder="1" applyAlignment="1">
      <alignment horizontal="left" vertical="center" wrapText="1"/>
      <protection/>
    </xf>
    <xf numFmtId="176" fontId="0" fillId="0" borderId="22" xfId="163" applyNumberFormat="1" applyFont="1" applyFill="1" applyBorder="1" applyAlignment="1">
      <alignment horizontal="right" vertical="center" wrapText="1"/>
      <protection/>
    </xf>
    <xf numFmtId="0" fontId="0" fillId="0" borderId="22" xfId="163" applyFont="1" applyBorder="1" applyAlignment="1">
      <alignment horizontal="left" vertical="center"/>
      <protection/>
    </xf>
    <xf numFmtId="0" fontId="0" fillId="0" borderId="22" xfId="163" applyFont="1" applyBorder="1" applyAlignment="1">
      <alignment horizontal="left" vertical="center" wrapText="1"/>
      <protection/>
    </xf>
    <xf numFmtId="0" fontId="0" fillId="0" borderId="22" xfId="0" applyFont="1" applyBorder="1" applyAlignment="1">
      <alignment horizontal="left" vertical="center"/>
    </xf>
    <xf numFmtId="176" fontId="0" fillId="58" borderId="22" xfId="214" applyNumberFormat="1" applyFont="1" applyFill="1" applyBorder="1" applyAlignment="1">
      <alignment horizontal="right" vertical="center" wrapText="1"/>
    </xf>
    <xf numFmtId="0" fontId="0" fillId="0" borderId="23" xfId="163" applyFont="1" applyFill="1" applyBorder="1" applyAlignment="1">
      <alignment horizontal="left" vertical="center" wrapText="1"/>
      <protection/>
    </xf>
    <xf numFmtId="176" fontId="1" fillId="63" borderId="22" xfId="214" applyNumberFormat="1" applyFont="1" applyFill="1" applyBorder="1" applyAlignment="1">
      <alignment horizontal="right" vertical="center" wrapText="1"/>
    </xf>
    <xf numFmtId="176" fontId="1" fillId="63" borderId="22" xfId="207" applyNumberFormat="1" applyFont="1" applyFill="1" applyBorder="1" applyAlignment="1">
      <alignment horizontal="right" vertical="center" wrapText="1"/>
    </xf>
    <xf numFmtId="0" fontId="0" fillId="0" borderId="44" xfId="0" applyFont="1" applyFill="1" applyBorder="1" applyAlignment="1">
      <alignment horizontal="left" vertical="center" wrapText="1"/>
    </xf>
    <xf numFmtId="44" fontId="9" fillId="0" borderId="24" xfId="207" applyFont="1" applyFill="1" applyBorder="1" applyAlignment="1">
      <alignment horizontal="center" vertical="center" wrapText="1"/>
    </xf>
    <xf numFmtId="176" fontId="0" fillId="0" borderId="22" xfId="0" applyNumberFormat="1" applyFont="1" applyFill="1" applyBorder="1" applyAlignment="1">
      <alignment horizontal="right" vertical="center"/>
    </xf>
    <xf numFmtId="0" fontId="0" fillId="58" borderId="22" xfId="0" applyNumberFormat="1" applyFont="1" applyFill="1" applyBorder="1" applyAlignment="1">
      <alignment horizontal="center" vertical="center" wrapText="1"/>
    </xf>
    <xf numFmtId="0" fontId="32" fillId="59" borderId="45" xfId="0" applyFont="1" applyFill="1" applyBorder="1" applyAlignment="1">
      <alignment horizontal="center" vertical="center" wrapText="1"/>
    </xf>
    <xf numFmtId="189" fontId="1" fillId="58" borderId="22" xfId="0" applyNumberFormat="1" applyFont="1" applyFill="1" applyBorder="1" applyAlignment="1">
      <alignment horizontal="center" vertical="center" wrapText="1"/>
    </xf>
    <xf numFmtId="0" fontId="0" fillId="0" borderId="22" xfId="126" applyNumberFormat="1" applyFont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vertical="center" wrapText="1"/>
    </xf>
    <xf numFmtId="14" fontId="0" fillId="0" borderId="23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" fontId="5" fillId="59" borderId="28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176" fontId="12" fillId="63" borderId="22" xfId="207" applyNumberFormat="1" applyFont="1" applyFill="1" applyBorder="1" applyAlignment="1">
      <alignment horizontal="right" vertical="center" wrapText="1"/>
    </xf>
    <xf numFmtId="176" fontId="12" fillId="63" borderId="24" xfId="207" applyNumberFormat="1" applyFont="1" applyFill="1" applyBorder="1" applyAlignment="1">
      <alignment horizontal="right" vertical="center" wrapText="1"/>
    </xf>
    <xf numFmtId="176" fontId="1" fillId="63" borderId="25" xfId="207" applyNumberFormat="1" applyFont="1" applyFill="1" applyBorder="1" applyAlignment="1">
      <alignment horizontal="right" vertical="center" wrapText="1"/>
    </xf>
    <xf numFmtId="0" fontId="9" fillId="63" borderId="24" xfId="0" applyFont="1" applyFill="1" applyBorder="1" applyAlignment="1">
      <alignment horizontal="center" vertical="center" wrapText="1"/>
    </xf>
    <xf numFmtId="0" fontId="12" fillId="63" borderId="24" xfId="0" applyFont="1" applyFill="1" applyBorder="1" applyAlignment="1">
      <alignment vertical="center" wrapText="1"/>
    </xf>
    <xf numFmtId="0" fontId="1" fillId="63" borderId="25" xfId="0" applyFont="1" applyFill="1" applyBorder="1" applyAlignment="1">
      <alignment vertical="center" wrapText="1"/>
    </xf>
    <xf numFmtId="0" fontId="0" fillId="63" borderId="25" xfId="0" applyFont="1" applyFill="1" applyBorder="1" applyAlignment="1">
      <alignment horizontal="center" vertical="center" wrapText="1"/>
    </xf>
    <xf numFmtId="0" fontId="12" fillId="63" borderId="22" xfId="0" applyFont="1" applyFill="1" applyBorder="1" applyAlignment="1">
      <alignment vertical="center" wrapText="1"/>
    </xf>
    <xf numFmtId="0" fontId="1" fillId="63" borderId="22" xfId="0" applyFont="1" applyFill="1" applyBorder="1" applyAlignment="1">
      <alignment horizontal="left" vertical="center" wrapText="1"/>
    </xf>
    <xf numFmtId="0" fontId="0" fillId="63" borderId="22" xfId="0" applyFont="1" applyFill="1" applyBorder="1" applyAlignment="1">
      <alignment horizontal="center" vertical="center" wrapText="1"/>
    </xf>
    <xf numFmtId="0" fontId="1" fillId="63" borderId="22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" fillId="0" borderId="24" xfId="0" applyFont="1" applyFill="1" applyBorder="1" applyAlignment="1">
      <alignment horizontal="center" vertical="center" wrapText="1"/>
    </xf>
    <xf numFmtId="0" fontId="0" fillId="0" borderId="22" xfId="126" applyNumberFormat="1" applyFont="1" applyFill="1" applyBorder="1" applyAlignment="1">
      <alignment horizontal="center" vertical="center" wrapText="1"/>
    </xf>
    <xf numFmtId="186" fontId="12" fillId="59" borderId="22" xfId="0" applyNumberFormat="1" applyFont="1" applyFill="1" applyBorder="1" applyAlignment="1">
      <alignment horizontal="right"/>
    </xf>
    <xf numFmtId="44" fontId="0" fillId="58" borderId="22" xfId="214" applyFont="1" applyFill="1" applyBorder="1" applyAlignment="1">
      <alignment horizontal="right" vertical="center"/>
    </xf>
    <xf numFmtId="0" fontId="1" fillId="59" borderId="22" xfId="174" applyFont="1" applyFill="1" applyBorder="1" applyAlignment="1">
      <alignment horizontal="center" vertical="center" wrapText="1"/>
      <protection/>
    </xf>
    <xf numFmtId="0" fontId="0" fillId="0" borderId="22" xfId="174" applyNumberFormat="1" applyFont="1" applyFill="1" applyBorder="1" applyAlignment="1">
      <alignment horizontal="center" vertical="center" wrapText="1"/>
      <protection/>
    </xf>
    <xf numFmtId="44" fontId="1" fillId="0" borderId="22" xfId="214" applyFont="1" applyFill="1" applyBorder="1" applyAlignment="1">
      <alignment horizontal="center" vertical="center" wrapText="1"/>
    </xf>
    <xf numFmtId="0" fontId="1" fillId="0" borderId="22" xfId="174" applyFont="1" applyFill="1" applyBorder="1" applyAlignment="1">
      <alignment horizontal="center" vertical="center" wrapText="1"/>
      <protection/>
    </xf>
    <xf numFmtId="0" fontId="0" fillId="0" borderId="22" xfId="0" applyFill="1" applyBorder="1" applyAlignment="1">
      <alignment horizontal="center"/>
    </xf>
    <xf numFmtId="0" fontId="1" fillId="58" borderId="22" xfId="0" applyFont="1" applyFill="1" applyBorder="1" applyAlignment="1">
      <alignment horizontal="center"/>
    </xf>
    <xf numFmtId="0" fontId="0" fillId="58" borderId="2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3" fontId="0" fillId="0" borderId="2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44" fillId="0" borderId="22" xfId="0" applyNumberFormat="1" applyFont="1" applyFill="1" applyBorder="1" applyAlignment="1">
      <alignment horizontal="center" vertical="center" wrapText="1"/>
    </xf>
    <xf numFmtId="0" fontId="5" fillId="58" borderId="0" xfId="0" applyFont="1" applyFill="1" applyAlignment="1">
      <alignment horizontal="center" vertical="center"/>
    </xf>
    <xf numFmtId="0" fontId="0" fillId="59" borderId="25" xfId="0" applyFont="1" applyFill="1" applyBorder="1" applyAlignment="1">
      <alignment horizontal="left" vertical="center" wrapText="1"/>
    </xf>
    <xf numFmtId="0" fontId="0" fillId="59" borderId="22" xfId="0" applyFont="1" applyFill="1" applyBorder="1" applyAlignment="1">
      <alignment horizontal="left" vertical="center" wrapText="1"/>
    </xf>
    <xf numFmtId="0" fontId="0" fillId="59" borderId="32" xfId="0" applyFont="1" applyFill="1" applyBorder="1" applyAlignment="1">
      <alignment horizontal="left" vertical="center" wrapText="1"/>
    </xf>
    <xf numFmtId="0" fontId="10" fillId="59" borderId="22" xfId="0" applyFont="1" applyFill="1" applyBorder="1" applyAlignment="1">
      <alignment horizontal="left" vertical="center"/>
    </xf>
    <xf numFmtId="0" fontId="9" fillId="63" borderId="23" xfId="0" applyFont="1" applyFill="1" applyBorder="1" applyAlignment="1">
      <alignment horizontal="center" vertical="center" wrapText="1"/>
    </xf>
    <xf numFmtId="176" fontId="1" fillId="63" borderId="22" xfId="207" applyNumberFormat="1" applyFont="1" applyFill="1" applyBorder="1" applyAlignment="1">
      <alignment vertical="center" wrapText="1"/>
    </xf>
    <xf numFmtId="44" fontId="12" fillId="63" borderId="22" xfId="207" applyFont="1" applyFill="1" applyBorder="1" applyAlignment="1">
      <alignment horizontal="right" vertical="center" wrapText="1"/>
    </xf>
    <xf numFmtId="176" fontId="38" fillId="59" borderId="2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176" fontId="12" fillId="0" borderId="0" xfId="207" applyNumberFormat="1" applyFont="1" applyFill="1" applyBorder="1" applyAlignment="1">
      <alignment horizontal="right" vertical="center" wrapText="1"/>
    </xf>
    <xf numFmtId="0" fontId="0" fillId="0" borderId="24" xfId="0" applyFont="1" applyFill="1" applyBorder="1" applyAlignment="1">
      <alignment horizontal="center"/>
    </xf>
    <xf numFmtId="176" fontId="32" fillId="16" borderId="22" xfId="207" applyNumberFormat="1" applyFont="1" applyFill="1" applyBorder="1" applyAlignment="1">
      <alignment horizontal="right"/>
    </xf>
    <xf numFmtId="189" fontId="0" fillId="0" borderId="28" xfId="0" applyNumberFormat="1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176" fontId="38" fillId="59" borderId="46" xfId="0" applyNumberFormat="1" applyFont="1" applyFill="1" applyBorder="1" applyAlignment="1">
      <alignment vertical="center" wrapText="1"/>
    </xf>
    <xf numFmtId="176" fontId="32" fillId="59" borderId="47" xfId="207" applyNumberFormat="1" applyFont="1" applyFill="1" applyBorder="1" applyAlignment="1">
      <alignment horizontal="center" vertical="center" wrapText="1"/>
    </xf>
    <xf numFmtId="0" fontId="9" fillId="58" borderId="23" xfId="0" applyFont="1" applyFill="1" applyBorder="1" applyAlignment="1">
      <alignment horizontal="center" vertical="center" wrapText="1"/>
    </xf>
    <xf numFmtId="0" fontId="0" fillId="58" borderId="28" xfId="174" applyFont="1" applyFill="1" applyBorder="1" applyAlignment="1">
      <alignment horizontal="left" vertical="center" wrapText="1"/>
      <protection/>
    </xf>
    <xf numFmtId="0" fontId="9" fillId="58" borderId="28" xfId="0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horizontal="right" vertical="center" wrapText="1"/>
    </xf>
    <xf numFmtId="0" fontId="0" fillId="0" borderId="23" xfId="163" applyFont="1" applyFill="1" applyBorder="1" applyAlignment="1">
      <alignment horizontal="center" vertical="center" wrapText="1"/>
      <protection/>
    </xf>
    <xf numFmtId="0" fontId="5" fillId="0" borderId="23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left" vertical="center" wrapText="1"/>
    </xf>
    <xf numFmtId="176" fontId="0" fillId="0" borderId="23" xfId="0" applyNumberFormat="1" applyFont="1" applyFill="1" applyBorder="1" applyAlignment="1">
      <alignment horizontal="center" vertical="center" wrapText="1"/>
    </xf>
    <xf numFmtId="44" fontId="32" fillId="59" borderId="48" xfId="207" applyFont="1" applyFill="1" applyBorder="1" applyAlignment="1">
      <alignment horizontal="center" vertical="center" wrapText="1"/>
    </xf>
    <xf numFmtId="0" fontId="13" fillId="63" borderId="23" xfId="170" applyFont="1" applyFill="1" applyBorder="1" applyAlignment="1">
      <alignment horizontal="center" vertical="center" wrapText="1"/>
      <protection/>
    </xf>
    <xf numFmtId="176" fontId="41" fillId="62" borderId="22" xfId="0" applyNumberFormat="1" applyFont="1" applyFill="1" applyBorder="1" applyAlignment="1">
      <alignment/>
    </xf>
    <xf numFmtId="0" fontId="0" fillId="58" borderId="45" xfId="0" applyFont="1" applyFill="1" applyBorder="1" applyAlignment="1">
      <alignment horizontal="center" vertical="center"/>
    </xf>
    <xf numFmtId="0" fontId="0" fillId="58" borderId="30" xfId="0" applyFont="1" applyFill="1" applyBorder="1" applyAlignment="1">
      <alignment horizontal="center" vertical="center"/>
    </xf>
    <xf numFmtId="0" fontId="0" fillId="58" borderId="4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58" borderId="0" xfId="0" applyFont="1" applyFill="1" applyBorder="1" applyAlignment="1">
      <alignment horizontal="center" vertical="center" wrapText="1"/>
    </xf>
    <xf numFmtId="4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23" xfId="0" applyFont="1" applyBorder="1" applyAlignment="1">
      <alignment horizontal="left" vertical="center" wrapText="1"/>
    </xf>
    <xf numFmtId="176" fontId="1" fillId="62" borderId="22" xfId="0" applyNumberFormat="1" applyFont="1" applyFill="1" applyBorder="1" applyAlignment="1">
      <alignment horizontal="right" vertical="center" wrapText="1"/>
    </xf>
    <xf numFmtId="44" fontId="1" fillId="62" borderId="22" xfId="214" applyFont="1" applyFill="1" applyBorder="1" applyAlignment="1">
      <alignment horizontal="right" vertical="center" wrapText="1"/>
    </xf>
    <xf numFmtId="176" fontId="0" fillId="0" borderId="24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186" fontId="46" fillId="63" borderId="22" xfId="0" applyNumberFormat="1" applyFont="1" applyFill="1" applyBorder="1" applyAlignment="1">
      <alignment/>
    </xf>
    <xf numFmtId="0" fontId="1" fillId="0" borderId="0" xfId="0" applyFont="1" applyAlignment="1">
      <alignment horizontal="left" vertical="center"/>
    </xf>
    <xf numFmtId="0" fontId="12" fillId="24" borderId="22" xfId="0" applyFont="1" applyFill="1" applyBorder="1" applyAlignment="1">
      <alignment horizontal="left" vertical="center" wrapText="1"/>
    </xf>
    <xf numFmtId="0" fontId="38" fillId="59" borderId="49" xfId="0" applyFont="1" applyFill="1" applyBorder="1" applyAlignment="1">
      <alignment horizontal="center" vertical="center"/>
    </xf>
    <xf numFmtId="0" fontId="38" fillId="59" borderId="50" xfId="0" applyFont="1" applyFill="1" applyBorder="1" applyAlignment="1">
      <alignment horizontal="center" vertical="center"/>
    </xf>
    <xf numFmtId="0" fontId="12" fillId="24" borderId="30" xfId="0" applyFont="1" applyFill="1" applyBorder="1" applyAlignment="1">
      <alignment horizontal="left" vertical="center" wrapText="1"/>
    </xf>
    <xf numFmtId="0" fontId="12" fillId="24" borderId="51" xfId="0" applyFont="1" applyFill="1" applyBorder="1" applyAlignment="1">
      <alignment horizontal="left" vertical="center" wrapText="1"/>
    </xf>
    <xf numFmtId="0" fontId="12" fillId="24" borderId="26" xfId="0" applyFont="1" applyFill="1" applyBorder="1" applyAlignment="1">
      <alignment horizontal="left" vertical="center" wrapText="1"/>
    </xf>
    <xf numFmtId="0" fontId="12" fillId="24" borderId="43" xfId="0" applyFont="1" applyFill="1" applyBorder="1" applyAlignment="1">
      <alignment horizontal="left" vertical="center" wrapText="1"/>
    </xf>
    <xf numFmtId="0" fontId="12" fillId="24" borderId="0" xfId="0" applyFont="1" applyFill="1" applyBorder="1" applyAlignment="1">
      <alignment horizontal="left" vertical="center" wrapText="1"/>
    </xf>
    <xf numFmtId="0" fontId="12" fillId="24" borderId="48" xfId="0" applyFont="1" applyFill="1" applyBorder="1" applyAlignment="1">
      <alignment horizontal="left" vertical="center" wrapText="1"/>
    </xf>
    <xf numFmtId="0" fontId="38" fillId="59" borderId="49" xfId="0" applyFont="1" applyFill="1" applyBorder="1" applyAlignment="1">
      <alignment horizontal="center" vertical="center" wrapText="1"/>
    </xf>
    <xf numFmtId="0" fontId="38" fillId="59" borderId="50" xfId="0" applyFont="1" applyFill="1" applyBorder="1" applyAlignment="1">
      <alignment horizontal="center" vertical="center" wrapText="1"/>
    </xf>
    <xf numFmtId="4" fontId="44" fillId="0" borderId="52" xfId="0" applyNumberFormat="1" applyFont="1" applyFill="1" applyBorder="1" applyAlignment="1">
      <alignment horizontal="center" vertical="center" wrapText="1"/>
    </xf>
    <xf numFmtId="4" fontId="44" fillId="0" borderId="53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left" vertical="center" wrapText="1"/>
    </xf>
    <xf numFmtId="0" fontId="38" fillId="59" borderId="30" xfId="0" applyFont="1" applyFill="1" applyBorder="1" applyAlignment="1">
      <alignment horizontal="center" vertical="center" wrapText="1"/>
    </xf>
    <xf numFmtId="0" fontId="38" fillId="59" borderId="51" xfId="0" applyFont="1" applyFill="1" applyBorder="1" applyAlignment="1">
      <alignment horizontal="center" vertical="center" wrapText="1"/>
    </xf>
    <xf numFmtId="176" fontId="1" fillId="62" borderId="24" xfId="0" applyNumberFormat="1" applyFont="1" applyFill="1" applyBorder="1" applyAlignment="1">
      <alignment horizontal="center" vertical="center" wrapText="1"/>
    </xf>
    <xf numFmtId="176" fontId="1" fillId="62" borderId="23" xfId="0" applyNumberFormat="1" applyFont="1" applyFill="1" applyBorder="1" applyAlignment="1">
      <alignment horizontal="center" vertical="center" wrapText="1"/>
    </xf>
    <xf numFmtId="0" fontId="12" fillId="59" borderId="22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38" fillId="59" borderId="43" xfId="0" applyFont="1" applyFill="1" applyBorder="1" applyAlignment="1">
      <alignment horizontal="center" vertical="center" wrapText="1"/>
    </xf>
    <xf numFmtId="0" fontId="38" fillId="59" borderId="0" xfId="0" applyFont="1" applyFill="1" applyBorder="1" applyAlignment="1">
      <alignment horizontal="center" vertical="center" wrapText="1"/>
    </xf>
    <xf numFmtId="0" fontId="0" fillId="58" borderId="54" xfId="174" applyFont="1" applyFill="1" applyBorder="1" applyAlignment="1">
      <alignment horizontal="left" vertical="center" wrapText="1"/>
      <protection/>
    </xf>
    <xf numFmtId="0" fontId="0" fillId="58" borderId="55" xfId="174" applyFont="1" applyFill="1" applyBorder="1" applyAlignment="1">
      <alignment horizontal="left" vertical="center" wrapText="1"/>
      <protection/>
    </xf>
    <xf numFmtId="0" fontId="38" fillId="59" borderId="26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176" fontId="12" fillId="59" borderId="22" xfId="0" applyNumberFormat="1" applyFont="1" applyFill="1" applyBorder="1" applyAlignment="1">
      <alignment horizontal="center" vertical="center" wrapText="1"/>
    </xf>
    <xf numFmtId="0" fontId="32" fillId="58" borderId="0" xfId="0" applyFont="1" applyFill="1" applyBorder="1" applyAlignment="1">
      <alignment horizontal="center"/>
    </xf>
    <xf numFmtId="0" fontId="0" fillId="58" borderId="32" xfId="0" applyFont="1" applyFill="1" applyBorder="1" applyAlignment="1">
      <alignment horizontal="left" vertical="center" wrapText="1"/>
    </xf>
    <xf numFmtId="0" fontId="0" fillId="58" borderId="56" xfId="0" applyFont="1" applyFill="1" applyBorder="1" applyAlignment="1">
      <alignment horizontal="left" vertical="center" wrapText="1"/>
    </xf>
    <xf numFmtId="0" fontId="0" fillId="58" borderId="48" xfId="0" applyFont="1" applyFill="1" applyBorder="1" applyAlignment="1">
      <alignment horizontal="left" vertical="center" wrapText="1"/>
    </xf>
    <xf numFmtId="0" fontId="0" fillId="16" borderId="48" xfId="0" applyFont="1" applyFill="1" applyBorder="1" applyAlignment="1">
      <alignment horizontal="left" vertical="center" wrapText="1"/>
    </xf>
    <xf numFmtId="0" fontId="32" fillId="16" borderId="22" xfId="0" applyFont="1" applyFill="1" applyBorder="1" applyAlignment="1">
      <alignment horizontal="center"/>
    </xf>
    <xf numFmtId="176" fontId="1" fillId="62" borderId="24" xfId="0" applyNumberFormat="1" applyFont="1" applyFill="1" applyBorder="1" applyAlignment="1">
      <alignment horizontal="right" vertical="center" wrapText="1"/>
    </xf>
    <xf numFmtId="176" fontId="1" fillId="62" borderId="23" xfId="0" applyNumberFormat="1" applyFont="1" applyFill="1" applyBorder="1" applyAlignment="1">
      <alignment horizontal="right" vertical="center" wrapText="1"/>
    </xf>
    <xf numFmtId="0" fontId="13" fillId="59" borderId="30" xfId="170" applyFont="1" applyFill="1" applyBorder="1" applyAlignment="1">
      <alignment horizontal="center" vertical="center" wrapText="1"/>
      <protection/>
    </xf>
    <xf numFmtId="0" fontId="13" fillId="59" borderId="51" xfId="170" applyFont="1" applyFill="1" applyBorder="1" applyAlignment="1">
      <alignment horizontal="center" vertical="center" wrapText="1"/>
      <protection/>
    </xf>
    <xf numFmtId="44" fontId="13" fillId="59" borderId="26" xfId="214" applyFont="1" applyFill="1" applyBorder="1" applyAlignment="1">
      <alignment horizontal="center" vertical="center" wrapText="1"/>
    </xf>
    <xf numFmtId="0" fontId="41" fillId="62" borderId="30" xfId="0" applyFont="1" applyFill="1" applyBorder="1" applyAlignment="1">
      <alignment horizontal="center" vertical="center"/>
    </xf>
    <xf numFmtId="0" fontId="41" fillId="62" borderId="51" xfId="0" applyFont="1" applyFill="1" applyBorder="1" applyAlignment="1">
      <alignment horizontal="center" vertical="center"/>
    </xf>
    <xf numFmtId="0" fontId="41" fillId="62" borderId="26" xfId="0" applyFont="1" applyFill="1" applyBorder="1" applyAlignment="1">
      <alignment horizontal="center" vertical="center"/>
    </xf>
    <xf numFmtId="0" fontId="32" fillId="24" borderId="30" xfId="0" applyFont="1" applyFill="1" applyBorder="1" applyAlignment="1">
      <alignment horizontal="center"/>
    </xf>
    <xf numFmtId="0" fontId="32" fillId="24" borderId="51" xfId="0" applyFont="1" applyFill="1" applyBorder="1" applyAlignment="1">
      <alignment horizontal="center"/>
    </xf>
    <xf numFmtId="0" fontId="32" fillId="24" borderId="26" xfId="0" applyFont="1" applyFill="1" applyBorder="1" applyAlignment="1">
      <alignment horizontal="center"/>
    </xf>
    <xf numFmtId="0" fontId="12" fillId="24" borderId="22" xfId="170" applyFont="1" applyFill="1" applyBorder="1" applyAlignment="1">
      <alignment vertical="center"/>
      <protection/>
    </xf>
    <xf numFmtId="44" fontId="13" fillId="59" borderId="30" xfId="214" applyFont="1" applyFill="1" applyBorder="1" applyAlignment="1" quotePrefix="1">
      <alignment horizontal="center" vertical="center"/>
    </xf>
    <xf numFmtId="44" fontId="13" fillId="59" borderId="51" xfId="214" applyFont="1" applyFill="1" applyBorder="1" applyAlignment="1" quotePrefix="1">
      <alignment horizontal="center" vertical="center"/>
    </xf>
    <xf numFmtId="44" fontId="13" fillId="59" borderId="26" xfId="214" applyFont="1" applyFill="1" applyBorder="1" applyAlignment="1" quotePrefix="1">
      <alignment horizontal="center" vertical="center"/>
    </xf>
    <xf numFmtId="176" fontId="0" fillId="0" borderId="24" xfId="163" applyNumberFormat="1" applyFont="1" applyFill="1" applyBorder="1" applyAlignment="1">
      <alignment horizontal="right" vertical="center" wrapText="1"/>
      <protection/>
    </xf>
    <xf numFmtId="176" fontId="0" fillId="0" borderId="23" xfId="163" applyNumberFormat="1" applyFont="1" applyFill="1" applyBorder="1" applyAlignment="1">
      <alignment horizontal="right" vertical="center" wrapText="1"/>
      <protection/>
    </xf>
    <xf numFmtId="0" fontId="13" fillId="59" borderId="26" xfId="170" applyFont="1" applyFill="1" applyBorder="1" applyAlignment="1">
      <alignment horizontal="center" vertical="center" wrapText="1"/>
      <protection/>
    </xf>
    <xf numFmtId="0" fontId="1" fillId="64" borderId="30" xfId="0" applyFont="1" applyFill="1" applyBorder="1" applyAlignment="1">
      <alignment horizontal="left" vertical="center" wrapText="1"/>
    </xf>
    <xf numFmtId="0" fontId="1" fillId="64" borderId="51" xfId="0" applyFont="1" applyFill="1" applyBorder="1" applyAlignment="1">
      <alignment horizontal="left" vertical="center" wrapText="1"/>
    </xf>
    <xf numFmtId="0" fontId="1" fillId="64" borderId="26" xfId="0" applyFont="1" applyFill="1" applyBorder="1" applyAlignment="1">
      <alignment horizontal="left" vertical="center" wrapText="1"/>
    </xf>
    <xf numFmtId="44" fontId="4" fillId="59" borderId="30" xfId="214" applyFont="1" applyFill="1" applyBorder="1" applyAlignment="1" quotePrefix="1">
      <alignment horizontal="center" vertical="center"/>
    </xf>
    <xf numFmtId="44" fontId="4" fillId="59" borderId="51" xfId="214" applyFont="1" applyFill="1" applyBorder="1" applyAlignment="1" quotePrefix="1">
      <alignment horizontal="center" vertical="center"/>
    </xf>
    <xf numFmtId="44" fontId="4" fillId="59" borderId="26" xfId="214" applyFont="1" applyFill="1" applyBorder="1" applyAlignment="1" quotePrefix="1">
      <alignment horizontal="center" vertical="center"/>
    </xf>
    <xf numFmtId="44" fontId="1" fillId="0" borderId="0" xfId="207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>
      <alignment horizontal="center" vertical="center" wrapText="1"/>
    </xf>
    <xf numFmtId="0" fontId="1" fillId="24" borderId="30" xfId="170" applyFont="1" applyFill="1" applyBorder="1" applyAlignment="1">
      <alignment vertical="center"/>
      <protection/>
    </xf>
    <xf numFmtId="0" fontId="1" fillId="24" borderId="51" xfId="170" applyFont="1" applyFill="1" applyBorder="1" applyAlignment="1">
      <alignment vertical="center"/>
      <protection/>
    </xf>
    <xf numFmtId="0" fontId="1" fillId="24" borderId="26" xfId="170" applyFont="1" applyFill="1" applyBorder="1" applyAlignment="1">
      <alignment vertical="center"/>
      <protection/>
    </xf>
    <xf numFmtId="0" fontId="4" fillId="59" borderId="30" xfId="170" applyFont="1" applyFill="1" applyBorder="1" applyAlignment="1">
      <alignment horizontal="center" vertical="center" wrapText="1"/>
      <protection/>
    </xf>
    <xf numFmtId="0" fontId="4" fillId="59" borderId="51" xfId="170" applyFont="1" applyFill="1" applyBorder="1" applyAlignment="1">
      <alignment horizontal="center" vertical="center" wrapText="1"/>
      <protection/>
    </xf>
    <xf numFmtId="0" fontId="4" fillId="59" borderId="26" xfId="170" applyFont="1" applyFill="1" applyBorder="1" applyAlignment="1">
      <alignment horizontal="center" vertical="center" wrapText="1"/>
      <protection/>
    </xf>
    <xf numFmtId="0" fontId="0" fillId="58" borderId="57" xfId="0" applyFont="1" applyFill="1" applyBorder="1" applyAlignment="1">
      <alignment horizontal="center" vertical="center"/>
    </xf>
    <xf numFmtId="0" fontId="0" fillId="58" borderId="58" xfId="0" applyFont="1" applyFill="1" applyBorder="1" applyAlignment="1">
      <alignment horizontal="center" vertical="center"/>
    </xf>
    <xf numFmtId="0" fontId="1" fillId="24" borderId="45" xfId="0" applyFont="1" applyFill="1" applyBorder="1" applyAlignment="1">
      <alignment horizontal="left" vertical="center" wrapText="1"/>
    </xf>
    <xf numFmtId="0" fontId="1" fillId="24" borderId="59" xfId="0" applyFont="1" applyFill="1" applyBorder="1" applyAlignment="1">
      <alignment horizontal="left" vertical="center" wrapText="1"/>
    </xf>
    <xf numFmtId="0" fontId="1" fillId="24" borderId="44" xfId="0" applyFont="1" applyFill="1" applyBorder="1" applyAlignment="1">
      <alignment horizontal="left" vertical="center" wrapText="1"/>
    </xf>
    <xf numFmtId="0" fontId="1" fillId="24" borderId="22" xfId="0" applyFont="1" applyFill="1" applyBorder="1" applyAlignment="1">
      <alignment horizontal="left" vertical="center" wrapText="1"/>
    </xf>
    <xf numFmtId="0" fontId="1" fillId="24" borderId="43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2" fillId="59" borderId="22" xfId="0" applyFont="1" applyFill="1" applyBorder="1" applyAlignment="1">
      <alignment horizontal="center" vertical="center" wrapText="1"/>
    </xf>
    <xf numFmtId="0" fontId="32" fillId="59" borderId="24" xfId="0" applyFont="1" applyFill="1" applyBorder="1" applyAlignment="1">
      <alignment horizontal="center" vertical="center" wrapText="1"/>
    </xf>
    <xf numFmtId="0" fontId="1" fillId="24" borderId="30" xfId="0" applyFont="1" applyFill="1" applyBorder="1" applyAlignment="1">
      <alignment horizontal="left" vertical="center" wrapText="1"/>
    </xf>
    <xf numFmtId="0" fontId="1" fillId="24" borderId="51" xfId="0" applyFont="1" applyFill="1" applyBorder="1" applyAlignment="1">
      <alignment horizontal="left" vertical="center" wrapText="1"/>
    </xf>
    <xf numFmtId="0" fontId="1" fillId="24" borderId="26" xfId="0" applyFont="1" applyFill="1" applyBorder="1" applyAlignment="1">
      <alignment horizontal="left" vertical="center" wrapText="1"/>
    </xf>
    <xf numFmtId="0" fontId="32" fillId="59" borderId="30" xfId="0" applyFont="1" applyFill="1" applyBorder="1" applyAlignment="1">
      <alignment horizontal="center" vertical="center" wrapText="1"/>
    </xf>
    <xf numFmtId="0" fontId="32" fillId="59" borderId="45" xfId="0" applyFont="1" applyFill="1" applyBorder="1" applyAlignment="1">
      <alignment horizontal="center" vertical="center" wrapText="1"/>
    </xf>
    <xf numFmtId="0" fontId="32" fillId="59" borderId="27" xfId="0" applyFont="1" applyFill="1" applyBorder="1" applyAlignment="1">
      <alignment horizontal="center" vertical="center" wrapText="1"/>
    </xf>
    <xf numFmtId="0" fontId="32" fillId="59" borderId="60" xfId="0" applyFont="1" applyFill="1" applyBorder="1" applyAlignment="1">
      <alignment horizontal="center" vertical="center" wrapText="1"/>
    </xf>
    <xf numFmtId="0" fontId="32" fillId="59" borderId="61" xfId="0" applyFont="1" applyFill="1" applyBorder="1" applyAlignment="1">
      <alignment horizontal="center" vertical="center" wrapText="1"/>
    </xf>
    <xf numFmtId="0" fontId="32" fillId="59" borderId="62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/>
    </xf>
    <xf numFmtId="0" fontId="1" fillId="0" borderId="22" xfId="0" applyFont="1" applyFill="1" applyBorder="1" applyAlignment="1">
      <alignment horizontal="center" vertical="center"/>
    </xf>
    <xf numFmtId="0" fontId="1" fillId="24" borderId="22" xfId="0" applyFont="1" applyFill="1" applyBorder="1" applyAlignment="1">
      <alignment horizontal="left" vertical="center"/>
    </xf>
    <xf numFmtId="0" fontId="0" fillId="24" borderId="22" xfId="0" applyFont="1" applyFill="1" applyBorder="1" applyAlignment="1">
      <alignment horizontal="left" vertical="center"/>
    </xf>
    <xf numFmtId="0" fontId="46" fillId="63" borderId="22" xfId="0" applyFont="1" applyFill="1" applyBorder="1" applyAlignment="1">
      <alignment horizontal="center"/>
    </xf>
    <xf numFmtId="186" fontId="0" fillId="0" borderId="24" xfId="168" applyNumberFormat="1" applyFont="1" applyFill="1" applyBorder="1" applyAlignment="1">
      <alignment vertical="center" wrapText="1"/>
      <protection/>
    </xf>
    <xf numFmtId="186" fontId="0" fillId="0" borderId="27" xfId="168" applyNumberFormat="1" applyFont="1" applyFill="1" applyBorder="1" applyAlignment="1">
      <alignment vertical="center" wrapText="1"/>
      <protection/>
    </xf>
    <xf numFmtId="186" fontId="0" fillId="0" borderId="23" xfId="168" applyNumberFormat="1" applyFont="1" applyFill="1" applyBorder="1" applyAlignment="1">
      <alignment vertical="center" wrapText="1"/>
      <protection/>
    </xf>
    <xf numFmtId="0" fontId="12" fillId="59" borderId="22" xfId="0" applyFont="1" applyFill="1" applyBorder="1" applyAlignment="1">
      <alignment horizontal="center"/>
    </xf>
    <xf numFmtId="186" fontId="0" fillId="0" borderId="22" xfId="168" applyNumberFormat="1" applyFont="1" applyFill="1" applyBorder="1" applyAlignment="1">
      <alignment vertical="center" wrapText="1"/>
      <protection/>
    </xf>
    <xf numFmtId="0" fontId="12" fillId="0" borderId="34" xfId="0" applyFont="1" applyBorder="1" applyAlignment="1">
      <alignment horizontal="left"/>
    </xf>
    <xf numFmtId="0" fontId="12" fillId="0" borderId="63" xfId="0" applyFont="1" applyBorder="1" applyAlignment="1">
      <alignment horizontal="left"/>
    </xf>
    <xf numFmtId="0" fontId="12" fillId="16" borderId="22" xfId="0" applyFont="1" applyFill="1" applyBorder="1" applyAlignment="1">
      <alignment horizontal="left"/>
    </xf>
    <xf numFmtId="0" fontId="32" fillId="0" borderId="0" xfId="0" applyFont="1" applyBorder="1" applyAlignment="1">
      <alignment horizontal="center" wrapText="1"/>
    </xf>
    <xf numFmtId="0" fontId="1" fillId="24" borderId="49" xfId="0" applyFont="1" applyFill="1" applyBorder="1" applyAlignment="1">
      <alignment horizontal="left" vertical="center"/>
    </xf>
    <xf numFmtId="0" fontId="1" fillId="24" borderId="50" xfId="0" applyFont="1" applyFill="1" applyBorder="1" applyAlignment="1">
      <alignment horizontal="left" vertical="center"/>
    </xf>
    <xf numFmtId="0" fontId="1" fillId="24" borderId="30" xfId="0" applyFont="1" applyFill="1" applyBorder="1" applyAlignment="1">
      <alignment horizontal="left" vertical="center"/>
    </xf>
    <xf numFmtId="0" fontId="1" fillId="24" borderId="51" xfId="0" applyFont="1" applyFill="1" applyBorder="1" applyAlignment="1">
      <alignment horizontal="left" vertical="center"/>
    </xf>
    <xf numFmtId="0" fontId="32" fillId="24" borderId="64" xfId="170" applyFont="1" applyFill="1" applyBorder="1" applyAlignment="1">
      <alignment horizontal="center" vertical="center"/>
      <protection/>
    </xf>
    <xf numFmtId="0" fontId="32" fillId="24" borderId="40" xfId="170" applyFont="1" applyFill="1" applyBorder="1" applyAlignment="1">
      <alignment horizontal="center" vertical="center"/>
      <protection/>
    </xf>
    <xf numFmtId="0" fontId="1" fillId="62" borderId="29" xfId="170" applyFont="1" applyFill="1" applyBorder="1" applyAlignment="1">
      <alignment horizontal="center" vertical="center" wrapText="1"/>
      <protection/>
    </xf>
    <xf numFmtId="0" fontId="1" fillId="62" borderId="65" xfId="170" applyFont="1" applyFill="1" applyBorder="1" applyAlignment="1">
      <alignment horizontal="center" vertical="center" wrapText="1"/>
      <protection/>
    </xf>
    <xf numFmtId="0" fontId="1" fillId="62" borderId="57" xfId="170" applyFont="1" applyFill="1" applyBorder="1" applyAlignment="1">
      <alignment horizontal="center" vertical="center" wrapText="1"/>
      <protection/>
    </xf>
    <xf numFmtId="0" fontId="1" fillId="62" borderId="58" xfId="170" applyFont="1" applyFill="1" applyBorder="1" applyAlignment="1">
      <alignment horizontal="center" vertical="center" wrapText="1"/>
      <protection/>
    </xf>
    <xf numFmtId="0" fontId="32" fillId="24" borderId="66" xfId="170" applyFont="1" applyFill="1" applyBorder="1" applyAlignment="1">
      <alignment horizontal="center" vertical="center"/>
      <protection/>
    </xf>
    <xf numFmtId="0" fontId="32" fillId="24" borderId="67" xfId="170" applyFont="1" applyFill="1" applyBorder="1" applyAlignment="1">
      <alignment horizontal="center" vertical="center"/>
      <protection/>
    </xf>
    <xf numFmtId="0" fontId="32" fillId="24" borderId="68" xfId="170" applyFont="1" applyFill="1" applyBorder="1" applyAlignment="1">
      <alignment horizontal="center" vertical="center"/>
      <protection/>
    </xf>
    <xf numFmtId="0" fontId="32" fillId="24" borderId="69" xfId="170" applyFont="1" applyFill="1" applyBorder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9" fillId="0" borderId="4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76" fontId="0" fillId="4" borderId="22" xfId="163" applyNumberFormat="1" applyFont="1" applyFill="1" applyBorder="1" applyAlignment="1">
      <alignment horizontal="right" vertical="center" wrapText="1"/>
      <protection/>
    </xf>
    <xf numFmtId="0" fontId="9" fillId="56" borderId="0" xfId="0" applyFont="1" applyFill="1" applyBorder="1" applyAlignment="1">
      <alignment horizontal="center" vertical="center"/>
    </xf>
  </cellXfs>
  <cellStyles count="211">
    <cellStyle name="Normal" xfId="0"/>
    <cellStyle name="20% — akcent 1" xfId="15"/>
    <cellStyle name="20% - akcent 1 2" xfId="16"/>
    <cellStyle name="20% - akcent 1 2 2" xfId="17"/>
    <cellStyle name="20% - akcent 1 3" xfId="18"/>
    <cellStyle name="20% — akcent 2" xfId="19"/>
    <cellStyle name="20% - akcent 2 2" xfId="20"/>
    <cellStyle name="20% - akcent 2 2 2" xfId="21"/>
    <cellStyle name="20% - akcent 2 3" xfId="22"/>
    <cellStyle name="20% — akcent 3" xfId="23"/>
    <cellStyle name="20% - akcent 3 2" xfId="24"/>
    <cellStyle name="20% - akcent 3 2 2" xfId="25"/>
    <cellStyle name="20% - akcent 3 3" xfId="26"/>
    <cellStyle name="20% — akcent 4" xfId="27"/>
    <cellStyle name="20% - akcent 4 2" xfId="28"/>
    <cellStyle name="20% - akcent 4 2 2" xfId="29"/>
    <cellStyle name="20% - akcent 4 3" xfId="30"/>
    <cellStyle name="20% — akcent 5" xfId="31"/>
    <cellStyle name="20% - akcent 5 2" xfId="32"/>
    <cellStyle name="20% - akcent 5 2 2" xfId="33"/>
    <cellStyle name="20% - akcent 5 3" xfId="34"/>
    <cellStyle name="20% — akcent 6" xfId="35"/>
    <cellStyle name="20% - akcent 6 2" xfId="36"/>
    <cellStyle name="20% - akcent 6 2 2" xfId="37"/>
    <cellStyle name="20% - akcent 6 3" xfId="38"/>
    <cellStyle name="40% — akcent 1" xfId="39"/>
    <cellStyle name="40% - akcent 1 2" xfId="40"/>
    <cellStyle name="40% - akcent 1 2 2" xfId="41"/>
    <cellStyle name="40% - akcent 1 3" xfId="42"/>
    <cellStyle name="40% — akcent 2" xfId="43"/>
    <cellStyle name="40% - akcent 2 2" xfId="44"/>
    <cellStyle name="40% - akcent 2 2 2" xfId="45"/>
    <cellStyle name="40% - akcent 2 3" xfId="46"/>
    <cellStyle name="40% — akcent 3" xfId="47"/>
    <cellStyle name="40% - akcent 3 2" xfId="48"/>
    <cellStyle name="40% - akcent 3 2 2" xfId="49"/>
    <cellStyle name="40% - akcent 3 3" xfId="50"/>
    <cellStyle name="40% — akcent 4" xfId="51"/>
    <cellStyle name="40% - akcent 4 2" xfId="52"/>
    <cellStyle name="40% - akcent 4 2 2" xfId="53"/>
    <cellStyle name="40% - akcent 4 3" xfId="54"/>
    <cellStyle name="40% — akcent 5" xfId="55"/>
    <cellStyle name="40% - akcent 5 2" xfId="56"/>
    <cellStyle name="40% - akcent 5 2 2" xfId="57"/>
    <cellStyle name="40% - akcent 5 3" xfId="58"/>
    <cellStyle name="40% — akcent 6" xfId="59"/>
    <cellStyle name="40% - akcent 6 2" xfId="60"/>
    <cellStyle name="40% - akcent 6 2 2" xfId="61"/>
    <cellStyle name="40% - akcent 6 3" xfId="62"/>
    <cellStyle name="60% — akcent 1" xfId="63"/>
    <cellStyle name="60% - akcent 1 2" xfId="64"/>
    <cellStyle name="60% - akcent 1 2 2" xfId="65"/>
    <cellStyle name="60% - akcent 1 3" xfId="66"/>
    <cellStyle name="60% — akcent 2" xfId="67"/>
    <cellStyle name="60% - akcent 2 2" xfId="68"/>
    <cellStyle name="60% - akcent 2 2 2" xfId="69"/>
    <cellStyle name="60% - akcent 2 3" xfId="70"/>
    <cellStyle name="60% — akcent 3" xfId="71"/>
    <cellStyle name="60% - akcent 3 2" xfId="72"/>
    <cellStyle name="60% - akcent 3 2 2" xfId="73"/>
    <cellStyle name="60% - akcent 3 3" xfId="74"/>
    <cellStyle name="60% — akcent 4" xfId="75"/>
    <cellStyle name="60% - akcent 4 2" xfId="76"/>
    <cellStyle name="60% - akcent 4 2 2" xfId="77"/>
    <cellStyle name="60% - akcent 4 3" xfId="78"/>
    <cellStyle name="60% — akcent 5" xfId="79"/>
    <cellStyle name="60% - akcent 5 2" xfId="80"/>
    <cellStyle name="60% - akcent 5 2 2" xfId="81"/>
    <cellStyle name="60% - akcent 5 3" xfId="82"/>
    <cellStyle name="60% — akcent 6" xfId="83"/>
    <cellStyle name="60% - akcent 6 2" xfId="84"/>
    <cellStyle name="60% - akcent 6 2 2" xfId="85"/>
    <cellStyle name="60% - akcent 6 3" xfId="86"/>
    <cellStyle name="Akcent 1" xfId="87"/>
    <cellStyle name="Akcent 1 2" xfId="88"/>
    <cellStyle name="Akcent 1 2 2" xfId="89"/>
    <cellStyle name="Akcent 1 3" xfId="90"/>
    <cellStyle name="Akcent 2" xfId="91"/>
    <cellStyle name="Akcent 2 2" xfId="92"/>
    <cellStyle name="Akcent 2 2 2" xfId="93"/>
    <cellStyle name="Akcent 2 3" xfId="94"/>
    <cellStyle name="Akcent 3" xfId="95"/>
    <cellStyle name="Akcent 3 2" xfId="96"/>
    <cellStyle name="Akcent 3 2 2" xfId="97"/>
    <cellStyle name="Akcent 3 3" xfId="98"/>
    <cellStyle name="Akcent 4" xfId="99"/>
    <cellStyle name="Akcent 4 2" xfId="100"/>
    <cellStyle name="Akcent 4 2 2" xfId="101"/>
    <cellStyle name="Akcent 4 3" xfId="102"/>
    <cellStyle name="Akcent 5" xfId="103"/>
    <cellStyle name="Akcent 5 2" xfId="104"/>
    <cellStyle name="Akcent 5 2 2" xfId="105"/>
    <cellStyle name="Akcent 5 3" xfId="106"/>
    <cellStyle name="Akcent 6" xfId="107"/>
    <cellStyle name="Akcent 6 2" xfId="108"/>
    <cellStyle name="Akcent 6 2 2" xfId="109"/>
    <cellStyle name="Akcent 6 3" xfId="110"/>
    <cellStyle name="Dane wejściowe" xfId="111"/>
    <cellStyle name="Dane wejściowe 2" xfId="112"/>
    <cellStyle name="Dane wejściowe 2 2" xfId="113"/>
    <cellStyle name="Dane wejściowe 3" xfId="114"/>
    <cellStyle name="Dane wyjściowe" xfId="115"/>
    <cellStyle name="Dane wyjściowe 2" xfId="116"/>
    <cellStyle name="Dane wyjściowe 2 2" xfId="117"/>
    <cellStyle name="Dane wyjściowe 3" xfId="118"/>
    <cellStyle name="Dobre 2" xfId="119"/>
    <cellStyle name="Dobre 2 2" xfId="120"/>
    <cellStyle name="Dobre 3" xfId="121"/>
    <cellStyle name="Dobry" xfId="122"/>
    <cellStyle name="Comma" xfId="123"/>
    <cellStyle name="Comma [0]" xfId="124"/>
    <cellStyle name="Dziesiętny 2" xfId="125"/>
    <cellStyle name="Dziesiętny 2 2" xfId="126"/>
    <cellStyle name="Heading" xfId="127"/>
    <cellStyle name="Heading1" xfId="128"/>
    <cellStyle name="Hyperlink" xfId="129"/>
    <cellStyle name="Hiperłącze 2" xfId="130"/>
    <cellStyle name="Hiperłącze 3" xfId="131"/>
    <cellStyle name="Komórka połączona" xfId="132"/>
    <cellStyle name="Komórka połączona 2" xfId="133"/>
    <cellStyle name="Komórka połączona 2 2" xfId="134"/>
    <cellStyle name="Komórka połączona 3" xfId="135"/>
    <cellStyle name="Komórka zaznaczona" xfId="136"/>
    <cellStyle name="Komórka zaznaczona 2" xfId="137"/>
    <cellStyle name="Komórka zaznaczona 2 2" xfId="138"/>
    <cellStyle name="Komórka zaznaczona 3" xfId="139"/>
    <cellStyle name="Nagłówek 1" xfId="140"/>
    <cellStyle name="Nagłówek 1 2" xfId="141"/>
    <cellStyle name="Nagłówek 1 2 2" xfId="142"/>
    <cellStyle name="Nagłówek 1 3" xfId="143"/>
    <cellStyle name="Nagłówek 1 4" xfId="144"/>
    <cellStyle name="Nagłówek 2" xfId="145"/>
    <cellStyle name="Nagłówek 2 2" xfId="146"/>
    <cellStyle name="Nagłówek 2 2 2" xfId="147"/>
    <cellStyle name="Nagłówek 2 3" xfId="148"/>
    <cellStyle name="Nagłówek 2 4" xfId="149"/>
    <cellStyle name="Nagłówek 3" xfId="150"/>
    <cellStyle name="Nagłówek 3 2" xfId="151"/>
    <cellStyle name="Nagłówek 3 2 2" xfId="152"/>
    <cellStyle name="Nagłówek 3 3" xfId="153"/>
    <cellStyle name="Nagłówek 3 4" xfId="154"/>
    <cellStyle name="Nagłówek 4" xfId="155"/>
    <cellStyle name="Nagłówek 4 2" xfId="156"/>
    <cellStyle name="Nagłówek 4 2 2" xfId="157"/>
    <cellStyle name="Nagłówek 4 3" xfId="158"/>
    <cellStyle name="Neutralne 2" xfId="159"/>
    <cellStyle name="Neutralne 2 2" xfId="160"/>
    <cellStyle name="Neutralne 3" xfId="161"/>
    <cellStyle name="Neutralny" xfId="162"/>
    <cellStyle name="Normalny 10" xfId="163"/>
    <cellStyle name="Normalny 2" xfId="164"/>
    <cellStyle name="Normalny 2 2" xfId="165"/>
    <cellStyle name="Normalny 2 3" xfId="166"/>
    <cellStyle name="Normalny 2 4" xfId="167"/>
    <cellStyle name="Normalny 2 5" xfId="168"/>
    <cellStyle name="Normalny 2_Wykaz mienia 2012" xfId="169"/>
    <cellStyle name="Normalny 3" xfId="170"/>
    <cellStyle name="Normalny 4" xfId="171"/>
    <cellStyle name="Normalny 5" xfId="172"/>
    <cellStyle name="Normalny 6" xfId="173"/>
    <cellStyle name="Normalny 7" xfId="174"/>
    <cellStyle name="Normalny 8" xfId="175"/>
    <cellStyle name="Normalny 9" xfId="176"/>
    <cellStyle name="Normalny_pozostałe dane" xfId="177"/>
    <cellStyle name="Obliczenia" xfId="178"/>
    <cellStyle name="Obliczenia 2" xfId="179"/>
    <cellStyle name="Obliczenia 2 2" xfId="180"/>
    <cellStyle name="Obliczenia 3" xfId="181"/>
    <cellStyle name="Followed Hyperlink" xfId="182"/>
    <cellStyle name="Percent" xfId="183"/>
    <cellStyle name="Result" xfId="184"/>
    <cellStyle name="Result2" xfId="185"/>
    <cellStyle name="Suma" xfId="186"/>
    <cellStyle name="Suma 2" xfId="187"/>
    <cellStyle name="Suma 2 2" xfId="188"/>
    <cellStyle name="Suma 3" xfId="189"/>
    <cellStyle name="Tekst objaśnienia" xfId="190"/>
    <cellStyle name="Tekst objaśnienia 2" xfId="191"/>
    <cellStyle name="Tekst objaśnienia 2 2" xfId="192"/>
    <cellStyle name="Tekst objaśnienia 3" xfId="193"/>
    <cellStyle name="Tekst ostrzeżenia" xfId="194"/>
    <cellStyle name="Tekst ostrzeżenia 2" xfId="195"/>
    <cellStyle name="Tekst ostrzeżenia 2 2" xfId="196"/>
    <cellStyle name="Tekst ostrzeżenia 3" xfId="197"/>
    <cellStyle name="Tytuł" xfId="198"/>
    <cellStyle name="Tytuł 2" xfId="199"/>
    <cellStyle name="Tytuł 2 2" xfId="200"/>
    <cellStyle name="Tytuł 3" xfId="201"/>
    <cellStyle name="Uwaga" xfId="202"/>
    <cellStyle name="Uwaga 2" xfId="203"/>
    <cellStyle name="Uwaga 2 2" xfId="204"/>
    <cellStyle name="Uwaga 3" xfId="205"/>
    <cellStyle name="Uwaga 4" xfId="206"/>
    <cellStyle name="Currency" xfId="207"/>
    <cellStyle name="Currency [0]" xfId="208"/>
    <cellStyle name="Walutowy 2" xfId="209"/>
    <cellStyle name="Walutowy 2 2" xfId="210"/>
    <cellStyle name="Walutowy 2 2 2" xfId="211"/>
    <cellStyle name="Walutowy 2 3" xfId="212"/>
    <cellStyle name="Walutowy 2 4" xfId="213"/>
    <cellStyle name="Walutowy 3" xfId="214"/>
    <cellStyle name="Walutowy 3 2" xfId="215"/>
    <cellStyle name="Walutowy 4" xfId="216"/>
    <cellStyle name="Walutowy 5" xfId="217"/>
    <cellStyle name="Walutowy 5 2" xfId="218"/>
    <cellStyle name="Walutowy 6" xfId="219"/>
    <cellStyle name="Walutowy 7" xfId="220"/>
    <cellStyle name="Złe 2" xfId="221"/>
    <cellStyle name="Złe 2 2" xfId="222"/>
    <cellStyle name="Złe 3" xfId="223"/>
    <cellStyle name="Zły" xfId="2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view="pageBreakPreview" zoomScale="85" zoomScaleNormal="120" zoomScaleSheetLayoutView="85" zoomScalePageLayoutView="0" workbookViewId="0" topLeftCell="A1">
      <selection activeCell="C12" sqref="C12"/>
    </sheetView>
  </sheetViews>
  <sheetFormatPr defaultColWidth="9.140625" defaultRowHeight="12.75"/>
  <cols>
    <col min="1" max="1" width="5.421875" style="49" customWidth="1"/>
    <col min="2" max="2" width="28.7109375" style="52" customWidth="1"/>
    <col min="3" max="3" width="27.00390625" style="52" customWidth="1"/>
    <col min="4" max="4" width="22.7109375" style="49" customWidth="1"/>
    <col min="5" max="6" width="17.421875" style="49" customWidth="1"/>
    <col min="7" max="7" width="29.8515625" style="49" customWidth="1"/>
    <col min="8" max="8" width="19.00390625" style="49" customWidth="1"/>
    <col min="9" max="9" width="17.140625" style="49" customWidth="1"/>
    <col min="10" max="14" width="19.8515625" style="49" customWidth="1"/>
    <col min="15" max="16384" width="9.140625" style="49" customWidth="1"/>
  </cols>
  <sheetData>
    <row r="1" spans="1:7" s="47" customFormat="1" ht="12.75">
      <c r="A1" s="325" t="s">
        <v>52</v>
      </c>
      <c r="B1" s="325"/>
      <c r="C1" s="325"/>
      <c r="G1" s="50"/>
    </row>
    <row r="3" spans="1:14" s="47" customFormat="1" ht="93.75" customHeight="1">
      <c r="A3" s="117" t="s">
        <v>23</v>
      </c>
      <c r="B3" s="118" t="s">
        <v>24</v>
      </c>
      <c r="C3" s="118" t="s">
        <v>53</v>
      </c>
      <c r="D3" s="117" t="s">
        <v>25</v>
      </c>
      <c r="E3" s="117" t="s">
        <v>26</v>
      </c>
      <c r="F3" s="117" t="s">
        <v>129</v>
      </c>
      <c r="G3" s="118" t="s">
        <v>117</v>
      </c>
      <c r="H3" s="118" t="s">
        <v>128</v>
      </c>
      <c r="I3" s="118" t="s">
        <v>111</v>
      </c>
      <c r="J3" s="118" t="s">
        <v>112</v>
      </c>
      <c r="K3" s="118" t="s">
        <v>113</v>
      </c>
      <c r="L3" s="118" t="s">
        <v>114</v>
      </c>
      <c r="M3" s="118" t="s">
        <v>115</v>
      </c>
      <c r="N3" s="118" t="s">
        <v>116</v>
      </c>
    </row>
    <row r="4" spans="1:14" ht="25.5">
      <c r="A4" s="68">
        <v>1</v>
      </c>
      <c r="B4" s="69" t="s">
        <v>83</v>
      </c>
      <c r="C4" s="69" t="s">
        <v>327</v>
      </c>
      <c r="D4" s="1" t="s">
        <v>145</v>
      </c>
      <c r="E4" s="70" t="s">
        <v>146</v>
      </c>
      <c r="F4" s="70" t="s">
        <v>147</v>
      </c>
      <c r="G4" s="1" t="s">
        <v>148</v>
      </c>
      <c r="H4" s="10">
        <v>43</v>
      </c>
      <c r="I4" s="10" t="s">
        <v>149</v>
      </c>
      <c r="J4" s="170" t="s">
        <v>149</v>
      </c>
      <c r="K4" s="170" t="s">
        <v>149</v>
      </c>
      <c r="L4" s="170" t="s">
        <v>143</v>
      </c>
      <c r="M4" s="45" t="s">
        <v>142</v>
      </c>
      <c r="N4" s="170" t="s">
        <v>150</v>
      </c>
    </row>
    <row r="5" spans="1:14" s="46" customFormat="1" ht="25.5">
      <c r="A5" s="71">
        <v>2</v>
      </c>
      <c r="B5" s="72" t="s">
        <v>84</v>
      </c>
      <c r="C5" s="69" t="s">
        <v>327</v>
      </c>
      <c r="D5" s="71" t="s">
        <v>249</v>
      </c>
      <c r="E5" s="70" t="s">
        <v>250</v>
      </c>
      <c r="F5" s="70"/>
      <c r="G5" s="71"/>
      <c r="H5" s="10">
        <v>4</v>
      </c>
      <c r="I5" s="10"/>
      <c r="J5" s="45"/>
      <c r="K5" s="45"/>
      <c r="L5" s="45"/>
      <c r="M5" s="45" t="s">
        <v>142</v>
      </c>
      <c r="N5" s="170"/>
    </row>
    <row r="6" spans="1:14" s="46" customFormat="1" ht="51">
      <c r="A6" s="71">
        <v>3</v>
      </c>
      <c r="B6" s="72" t="s">
        <v>85</v>
      </c>
      <c r="C6" s="72" t="s">
        <v>251</v>
      </c>
      <c r="D6" s="71">
        <v>6621178164</v>
      </c>
      <c r="E6" s="70" t="s">
        <v>252</v>
      </c>
      <c r="F6" s="70" t="s">
        <v>253</v>
      </c>
      <c r="G6" s="77" t="s">
        <v>254</v>
      </c>
      <c r="H6" s="10">
        <v>50</v>
      </c>
      <c r="I6" s="10">
        <v>75</v>
      </c>
      <c r="J6" s="68" t="s">
        <v>255</v>
      </c>
      <c r="K6" s="170" t="s">
        <v>142</v>
      </c>
      <c r="L6" s="170" t="s">
        <v>256</v>
      </c>
      <c r="M6" s="170" t="s">
        <v>142</v>
      </c>
      <c r="N6" s="68" t="s">
        <v>257</v>
      </c>
    </row>
    <row r="7" spans="1:14" s="46" customFormat="1" ht="25.5">
      <c r="A7" s="71">
        <v>4</v>
      </c>
      <c r="B7" s="72" t="s">
        <v>86</v>
      </c>
      <c r="C7" s="72" t="s">
        <v>328</v>
      </c>
      <c r="D7" s="71">
        <v>6050014740</v>
      </c>
      <c r="E7" s="70" t="s">
        <v>329</v>
      </c>
      <c r="F7" s="70" t="s">
        <v>330</v>
      </c>
      <c r="G7" s="77" t="s">
        <v>331</v>
      </c>
      <c r="H7" s="10">
        <v>9</v>
      </c>
      <c r="I7" s="10">
        <v>33</v>
      </c>
      <c r="J7" s="45" t="s">
        <v>149</v>
      </c>
      <c r="K7" s="45" t="s">
        <v>149</v>
      </c>
      <c r="L7" s="45" t="s">
        <v>149</v>
      </c>
      <c r="M7" s="45" t="s">
        <v>142</v>
      </c>
      <c r="N7" s="45"/>
    </row>
    <row r="8" spans="1:14" s="46" customFormat="1" ht="49.5" customHeight="1">
      <c r="A8" s="1">
        <v>5</v>
      </c>
      <c r="B8" s="80" t="s">
        <v>87</v>
      </c>
      <c r="C8" s="72" t="s">
        <v>342</v>
      </c>
      <c r="D8" s="1" t="s">
        <v>340</v>
      </c>
      <c r="E8" s="70">
        <v>260628613</v>
      </c>
      <c r="F8" s="70" t="s">
        <v>341</v>
      </c>
      <c r="G8" s="77" t="s">
        <v>343</v>
      </c>
      <c r="H8" s="10">
        <v>82</v>
      </c>
      <c r="I8" s="10">
        <v>110</v>
      </c>
      <c r="J8" s="1" t="s">
        <v>344</v>
      </c>
      <c r="K8" s="45" t="s">
        <v>142</v>
      </c>
      <c r="L8" s="45" t="s">
        <v>345</v>
      </c>
      <c r="M8" s="45" t="s">
        <v>142</v>
      </c>
      <c r="N8" s="1" t="s">
        <v>346</v>
      </c>
    </row>
    <row r="9" spans="1:14" s="46" customFormat="1" ht="25.5">
      <c r="A9" s="71">
        <v>6</v>
      </c>
      <c r="B9" s="72" t="s">
        <v>88</v>
      </c>
      <c r="C9" s="72" t="s">
        <v>424</v>
      </c>
      <c r="D9" s="71" t="s">
        <v>420</v>
      </c>
      <c r="E9" s="70" t="s">
        <v>421</v>
      </c>
      <c r="F9" s="70" t="s">
        <v>422</v>
      </c>
      <c r="G9" s="71" t="s">
        <v>425</v>
      </c>
      <c r="H9" s="10">
        <v>31</v>
      </c>
      <c r="I9" s="10">
        <v>194</v>
      </c>
      <c r="J9" s="45" t="s">
        <v>426</v>
      </c>
      <c r="K9" s="160" t="s">
        <v>149</v>
      </c>
      <c r="L9" s="45" t="s">
        <v>149</v>
      </c>
      <c r="M9" s="45" t="s">
        <v>149</v>
      </c>
      <c r="N9" s="1" t="s">
        <v>427</v>
      </c>
    </row>
    <row r="10" spans="1:14" s="46" customFormat="1" ht="25.5">
      <c r="A10" s="1">
        <v>7</v>
      </c>
      <c r="B10" s="74" t="s">
        <v>89</v>
      </c>
      <c r="C10" s="74" t="s">
        <v>525</v>
      </c>
      <c r="D10" s="1" t="s">
        <v>523</v>
      </c>
      <c r="E10" s="70" t="s">
        <v>522</v>
      </c>
      <c r="F10" s="70" t="s">
        <v>526</v>
      </c>
      <c r="G10" s="1"/>
      <c r="H10" s="10">
        <v>16</v>
      </c>
      <c r="I10" s="10" t="s">
        <v>149</v>
      </c>
      <c r="J10" s="160" t="s">
        <v>149</v>
      </c>
      <c r="K10" s="160" t="s">
        <v>149</v>
      </c>
      <c r="L10" s="45" t="s">
        <v>527</v>
      </c>
      <c r="M10" s="45" t="s">
        <v>149</v>
      </c>
      <c r="N10" s="45" t="s">
        <v>149</v>
      </c>
    </row>
    <row r="11" spans="1:14" s="46" customFormat="1" ht="25.5">
      <c r="A11" s="1">
        <v>8</v>
      </c>
      <c r="B11" s="72" t="s">
        <v>90</v>
      </c>
      <c r="C11" s="72" t="s">
        <v>626</v>
      </c>
      <c r="D11" s="71">
        <v>605001349</v>
      </c>
      <c r="E11" s="70" t="s">
        <v>625</v>
      </c>
      <c r="F11" s="70"/>
      <c r="G11" s="71" t="s">
        <v>425</v>
      </c>
      <c r="H11" s="10">
        <v>33</v>
      </c>
      <c r="I11" s="10">
        <v>225</v>
      </c>
      <c r="J11" s="170" t="s">
        <v>149</v>
      </c>
      <c r="K11" s="170" t="s">
        <v>142</v>
      </c>
      <c r="L11" s="170" t="s">
        <v>143</v>
      </c>
      <c r="M11" s="170" t="s">
        <v>142</v>
      </c>
      <c r="N11" s="68" t="s">
        <v>627</v>
      </c>
    </row>
    <row r="12" spans="1:14" s="46" customFormat="1" ht="38.25">
      <c r="A12" s="1">
        <v>9</v>
      </c>
      <c r="B12" s="72" t="s">
        <v>134</v>
      </c>
      <c r="C12" s="72" t="s">
        <v>658</v>
      </c>
      <c r="D12" s="71">
        <v>6050071028</v>
      </c>
      <c r="E12" s="70" t="s">
        <v>656</v>
      </c>
      <c r="F12" s="70" t="s">
        <v>657</v>
      </c>
      <c r="G12" s="71" t="s">
        <v>659</v>
      </c>
      <c r="H12" s="10">
        <v>42</v>
      </c>
      <c r="I12" s="10">
        <v>55</v>
      </c>
      <c r="J12" s="45" t="s">
        <v>149</v>
      </c>
      <c r="K12" s="45" t="s">
        <v>142</v>
      </c>
      <c r="L12" s="45" t="s">
        <v>149</v>
      </c>
      <c r="M12" s="45" t="s">
        <v>142</v>
      </c>
      <c r="N12" s="45" t="s">
        <v>149</v>
      </c>
    </row>
    <row r="13" spans="1:14" s="51" customFormat="1" ht="63.75">
      <c r="A13" s="71">
        <v>10</v>
      </c>
      <c r="B13" s="72" t="s">
        <v>91</v>
      </c>
      <c r="C13" s="72" t="s">
        <v>676</v>
      </c>
      <c r="D13" s="71" t="s">
        <v>674</v>
      </c>
      <c r="E13" s="70" t="s">
        <v>675</v>
      </c>
      <c r="F13" s="70" t="s">
        <v>422</v>
      </c>
      <c r="G13" s="77" t="s">
        <v>677</v>
      </c>
      <c r="H13" s="10">
        <v>47</v>
      </c>
      <c r="I13" s="90">
        <v>266</v>
      </c>
      <c r="J13" s="45" t="s">
        <v>426</v>
      </c>
      <c r="K13" s="1" t="s">
        <v>678</v>
      </c>
      <c r="L13" s="45"/>
      <c r="M13" s="45" t="s">
        <v>142</v>
      </c>
      <c r="N13" s="1" t="s">
        <v>679</v>
      </c>
    </row>
    <row r="14" spans="1:14" ht="25.5">
      <c r="A14" s="71">
        <v>11</v>
      </c>
      <c r="B14" s="72" t="s">
        <v>92</v>
      </c>
      <c r="C14" s="72" t="s">
        <v>766</v>
      </c>
      <c r="D14" s="1" t="s">
        <v>765</v>
      </c>
      <c r="E14" s="70" t="s">
        <v>764</v>
      </c>
      <c r="F14" s="70" t="s">
        <v>422</v>
      </c>
      <c r="G14" s="77" t="s">
        <v>677</v>
      </c>
      <c r="H14" s="10">
        <v>32</v>
      </c>
      <c r="I14" s="10">
        <v>222</v>
      </c>
      <c r="J14" s="45" t="s">
        <v>426</v>
      </c>
      <c r="K14" s="45" t="s">
        <v>142</v>
      </c>
      <c r="L14" s="45" t="s">
        <v>143</v>
      </c>
      <c r="M14" s="45" t="s">
        <v>142</v>
      </c>
      <c r="N14" s="1" t="s">
        <v>767</v>
      </c>
    </row>
    <row r="15" spans="1:14" s="46" customFormat="1" ht="25.5">
      <c r="A15" s="71">
        <v>12</v>
      </c>
      <c r="B15" s="75" t="s">
        <v>93</v>
      </c>
      <c r="C15" s="75" t="s">
        <v>328</v>
      </c>
      <c r="D15" s="71" t="s">
        <v>791</v>
      </c>
      <c r="E15" s="70" t="s">
        <v>792</v>
      </c>
      <c r="F15" s="70" t="s">
        <v>422</v>
      </c>
      <c r="G15" s="71" t="s">
        <v>793</v>
      </c>
      <c r="H15" s="10">
        <v>10</v>
      </c>
      <c r="I15" s="10" t="s">
        <v>149</v>
      </c>
      <c r="J15" s="45" t="s">
        <v>149</v>
      </c>
      <c r="K15" s="45" t="s">
        <v>149</v>
      </c>
      <c r="L15" s="45" t="s">
        <v>149</v>
      </c>
      <c r="M15" s="45" t="s">
        <v>142</v>
      </c>
      <c r="N15" s="1" t="s">
        <v>149</v>
      </c>
    </row>
    <row r="16" spans="1:14" ht="25.5">
      <c r="A16" s="71">
        <v>13</v>
      </c>
      <c r="B16" s="76" t="s">
        <v>94</v>
      </c>
      <c r="C16" s="75" t="s">
        <v>328</v>
      </c>
      <c r="D16" s="71" t="s">
        <v>796</v>
      </c>
      <c r="E16" s="70" t="s">
        <v>797</v>
      </c>
      <c r="F16" s="70" t="s">
        <v>798</v>
      </c>
      <c r="G16" s="1"/>
      <c r="H16" s="10">
        <v>20</v>
      </c>
      <c r="I16" s="10" t="s">
        <v>149</v>
      </c>
      <c r="J16" s="170" t="s">
        <v>149</v>
      </c>
      <c r="K16" s="170" t="s">
        <v>149</v>
      </c>
      <c r="L16" s="170" t="s">
        <v>149</v>
      </c>
      <c r="M16" s="170" t="s">
        <v>149</v>
      </c>
      <c r="N16" s="1" t="s">
        <v>149</v>
      </c>
    </row>
    <row r="17" spans="1:14" ht="25.5">
      <c r="A17" s="71">
        <v>14</v>
      </c>
      <c r="B17" s="69" t="s">
        <v>151</v>
      </c>
      <c r="C17" s="69" t="s">
        <v>799</v>
      </c>
      <c r="D17" s="170" t="s">
        <v>153</v>
      </c>
      <c r="E17" s="170" t="s">
        <v>154</v>
      </c>
      <c r="F17" s="45"/>
      <c r="G17" s="68" t="s">
        <v>810</v>
      </c>
      <c r="H17" s="170">
        <v>22</v>
      </c>
      <c r="I17" s="170">
        <v>18</v>
      </c>
      <c r="J17" s="170" t="s">
        <v>811</v>
      </c>
      <c r="K17" s="170" t="s">
        <v>142</v>
      </c>
      <c r="L17" s="170" t="s">
        <v>143</v>
      </c>
      <c r="M17" s="170" t="s">
        <v>142</v>
      </c>
      <c r="N17" s="170" t="s">
        <v>149</v>
      </c>
    </row>
  </sheetData>
  <sheetProtection/>
  <mergeCells count="1">
    <mergeCell ref="A1:C1"/>
  </mergeCells>
  <printOptions horizontalCentered="1"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="85" zoomScaleSheetLayoutView="85" workbookViewId="0" topLeftCell="A1">
      <pane ySplit="4" topLeftCell="A5" activePane="bottomLeft" state="frozen"/>
      <selection pane="topLeft" activeCell="A4" sqref="A4"/>
      <selection pane="bottomLeft" activeCell="G107" sqref="G107"/>
    </sheetView>
  </sheetViews>
  <sheetFormatPr defaultColWidth="9.140625" defaultRowHeight="12.75"/>
  <cols>
    <col min="1" max="1" width="4.28125" style="19" customWidth="1"/>
    <col min="2" max="2" width="39.8515625" style="14" customWidth="1"/>
    <col min="3" max="3" width="23.00390625" style="22" customWidth="1"/>
    <col min="4" max="4" width="22.28125" style="15" customWidth="1"/>
    <col min="5" max="5" width="22.8515625" style="15" customWidth="1"/>
    <col min="6" max="6" width="14.00390625" style="22" customWidth="1"/>
    <col min="7" max="7" width="21.8515625" style="16" customWidth="1"/>
    <col min="8" max="8" width="22.7109375" style="17" customWidth="1"/>
    <col min="9" max="9" width="37.57421875" style="280" customWidth="1"/>
    <col min="10" max="10" width="41.140625" style="18" customWidth="1"/>
    <col min="11" max="13" width="27.57421875" style="47" customWidth="1"/>
    <col min="14" max="14" width="40.57421875" style="47" customWidth="1"/>
    <col min="15" max="15" width="14.28125" style="47" customWidth="1"/>
    <col min="16" max="16" width="14.00390625" style="47" customWidth="1"/>
    <col min="17" max="19" width="12.8515625" style="47" customWidth="1"/>
    <col min="20" max="20" width="14.28125" style="47" customWidth="1"/>
    <col min="21" max="21" width="20.00390625" style="47" customWidth="1"/>
    <col min="22" max="22" width="14.28125" style="47" customWidth="1"/>
    <col min="23" max="23" width="15.28125" style="47" customWidth="1"/>
    <col min="24" max="24" width="14.28125" style="47" customWidth="1"/>
    <col min="25" max="83" width="9.140625" style="21" customWidth="1"/>
    <col min="84" max="16384" width="9.140625" style="19" customWidth="1"/>
  </cols>
  <sheetData>
    <row r="1" spans="1:6" ht="28.5" customHeight="1">
      <c r="A1" s="355" t="s">
        <v>78</v>
      </c>
      <c r="B1" s="356"/>
      <c r="C1" s="356"/>
      <c r="D1" s="356"/>
      <c r="F1" s="8"/>
    </row>
    <row r="2" spans="1:6" ht="13.5" customHeight="1">
      <c r="A2" s="5"/>
      <c r="F2" s="8"/>
    </row>
    <row r="3" spans="1:83" s="23" customFormat="1" ht="45.75" customHeight="1">
      <c r="A3" s="347" t="s">
        <v>32</v>
      </c>
      <c r="B3" s="347" t="s">
        <v>33</v>
      </c>
      <c r="C3" s="347" t="s">
        <v>34</v>
      </c>
      <c r="D3" s="347" t="s">
        <v>35</v>
      </c>
      <c r="E3" s="347" t="s">
        <v>54</v>
      </c>
      <c r="F3" s="347" t="s">
        <v>36</v>
      </c>
      <c r="G3" s="357" t="s">
        <v>118</v>
      </c>
      <c r="H3" s="357" t="s">
        <v>119</v>
      </c>
      <c r="I3" s="347" t="s">
        <v>51</v>
      </c>
      <c r="J3" s="347" t="s">
        <v>27</v>
      </c>
      <c r="K3" s="347" t="s">
        <v>37</v>
      </c>
      <c r="L3" s="347"/>
      <c r="M3" s="347"/>
      <c r="N3" s="347" t="s">
        <v>67</v>
      </c>
      <c r="O3" s="347" t="s">
        <v>38</v>
      </c>
      <c r="P3" s="347"/>
      <c r="Q3" s="347"/>
      <c r="R3" s="347"/>
      <c r="S3" s="347"/>
      <c r="T3" s="347"/>
      <c r="U3" s="347" t="s">
        <v>39</v>
      </c>
      <c r="V3" s="347" t="s">
        <v>40</v>
      </c>
      <c r="W3" s="347" t="s">
        <v>41</v>
      </c>
      <c r="X3" s="347" t="s">
        <v>42</v>
      </c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0"/>
      <c r="AV3" s="60"/>
      <c r="AW3" s="60"/>
      <c r="AX3" s="60"/>
      <c r="AY3" s="60"/>
      <c r="AZ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0"/>
    </row>
    <row r="4" spans="1:256" s="23" customFormat="1" ht="63.75" customHeight="1">
      <c r="A4" s="347"/>
      <c r="B4" s="347"/>
      <c r="C4" s="347"/>
      <c r="D4" s="347"/>
      <c r="E4" s="347"/>
      <c r="F4" s="347"/>
      <c r="G4" s="357"/>
      <c r="H4" s="357"/>
      <c r="I4" s="347"/>
      <c r="J4" s="347"/>
      <c r="K4" s="219" t="s">
        <v>43</v>
      </c>
      <c r="L4" s="219" t="s">
        <v>44</v>
      </c>
      <c r="M4" s="219" t="s">
        <v>45</v>
      </c>
      <c r="N4" s="347"/>
      <c r="O4" s="219" t="s">
        <v>46</v>
      </c>
      <c r="P4" s="219" t="s">
        <v>120</v>
      </c>
      <c r="Q4" s="219" t="s">
        <v>47</v>
      </c>
      <c r="R4" s="219" t="s">
        <v>48</v>
      </c>
      <c r="S4" s="219" t="s">
        <v>49</v>
      </c>
      <c r="T4" s="219" t="s">
        <v>50</v>
      </c>
      <c r="U4" s="347"/>
      <c r="V4" s="347"/>
      <c r="W4" s="347"/>
      <c r="X4" s="347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0"/>
      <c r="BS4" s="60"/>
      <c r="BT4" s="60"/>
      <c r="BU4" s="60"/>
      <c r="BV4" s="60"/>
      <c r="BW4" s="60"/>
      <c r="BX4" s="60"/>
      <c r="BY4" s="60"/>
      <c r="BZ4" s="60"/>
      <c r="CA4" s="60"/>
      <c r="CB4" s="60"/>
      <c r="CC4" s="60"/>
      <c r="CD4" s="60"/>
      <c r="CE4" s="60"/>
      <c r="HX4" s="60"/>
      <c r="HY4" s="60"/>
      <c r="HZ4" s="60"/>
      <c r="IA4" s="60"/>
      <c r="IB4" s="60"/>
      <c r="IC4" s="60"/>
      <c r="ID4" s="60"/>
      <c r="IE4" s="60"/>
      <c r="IF4" s="60"/>
      <c r="IG4" s="60"/>
      <c r="IH4" s="60"/>
      <c r="II4" s="60"/>
      <c r="IJ4" s="60"/>
      <c r="IK4" s="60"/>
      <c r="IL4" s="60"/>
      <c r="IM4" s="60"/>
      <c r="IN4" s="60"/>
      <c r="IO4" s="60"/>
      <c r="IP4" s="60"/>
      <c r="IQ4" s="60"/>
      <c r="IR4" s="60"/>
      <c r="IS4" s="60"/>
      <c r="IT4" s="60"/>
      <c r="IU4" s="60"/>
      <c r="IV4" s="60"/>
    </row>
    <row r="5" spans="1:256" s="20" customFormat="1" ht="12.75" customHeight="1">
      <c r="A5" s="326" t="s">
        <v>99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  <c r="P5" s="326"/>
      <c r="Q5" s="326"/>
      <c r="R5" s="326"/>
      <c r="S5" s="326"/>
      <c r="T5" s="326"/>
      <c r="U5" s="326"/>
      <c r="V5" s="326"/>
      <c r="W5" s="326"/>
      <c r="X5" s="326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</row>
    <row r="6" spans="1:256" s="4" customFormat="1" ht="25.5">
      <c r="A6" s="90">
        <v>1</v>
      </c>
      <c r="B6" s="162" t="s">
        <v>155</v>
      </c>
      <c r="C6" s="164" t="s">
        <v>156</v>
      </c>
      <c r="D6" s="156" t="s">
        <v>157</v>
      </c>
      <c r="E6" s="110" t="s">
        <v>142</v>
      </c>
      <c r="F6" s="99" t="s">
        <v>158</v>
      </c>
      <c r="G6" s="84">
        <v>2500000</v>
      </c>
      <c r="H6" s="228" t="s">
        <v>70</v>
      </c>
      <c r="I6" s="113" t="s">
        <v>167</v>
      </c>
      <c r="J6" s="69" t="s">
        <v>168</v>
      </c>
      <c r="K6" s="1" t="s">
        <v>893</v>
      </c>
      <c r="L6" s="1" t="s">
        <v>894</v>
      </c>
      <c r="M6" s="1" t="s">
        <v>895</v>
      </c>
      <c r="N6" s="1"/>
      <c r="O6" s="99" t="s">
        <v>175</v>
      </c>
      <c r="P6" s="99" t="s">
        <v>175</v>
      </c>
      <c r="Q6" s="99" t="s">
        <v>175</v>
      </c>
      <c r="R6" s="99" t="s">
        <v>176</v>
      </c>
      <c r="S6" s="99" t="s">
        <v>177</v>
      </c>
      <c r="T6" s="99" t="s">
        <v>175</v>
      </c>
      <c r="U6" s="99" t="s">
        <v>178</v>
      </c>
      <c r="V6" s="99">
        <v>4</v>
      </c>
      <c r="W6" s="99" t="s">
        <v>157</v>
      </c>
      <c r="X6" s="99" t="s">
        <v>142</v>
      </c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</row>
    <row r="7" spans="1:256" s="4" customFormat="1" ht="38.25">
      <c r="A7" s="90">
        <v>2</v>
      </c>
      <c r="B7" s="162" t="s">
        <v>159</v>
      </c>
      <c r="C7" s="164" t="s">
        <v>156</v>
      </c>
      <c r="D7" s="220" t="s">
        <v>157</v>
      </c>
      <c r="E7" s="110" t="s">
        <v>142</v>
      </c>
      <c r="F7" s="99" t="s">
        <v>160</v>
      </c>
      <c r="G7" s="84">
        <v>2200000</v>
      </c>
      <c r="H7" s="228" t="s">
        <v>70</v>
      </c>
      <c r="I7" s="113" t="s">
        <v>169</v>
      </c>
      <c r="J7" s="348" t="s">
        <v>152</v>
      </c>
      <c r="K7" s="1" t="s">
        <v>728</v>
      </c>
      <c r="L7" s="1" t="s">
        <v>894</v>
      </c>
      <c r="M7" s="1" t="s">
        <v>669</v>
      </c>
      <c r="N7" s="1"/>
      <c r="O7" s="99" t="s">
        <v>175</v>
      </c>
      <c r="P7" s="99" t="s">
        <v>179</v>
      </c>
      <c r="Q7" s="99" t="s">
        <v>179</v>
      </c>
      <c r="R7" s="99" t="s">
        <v>175</v>
      </c>
      <c r="S7" s="99" t="s">
        <v>177</v>
      </c>
      <c r="T7" s="99" t="s">
        <v>175</v>
      </c>
      <c r="U7" s="99" t="s">
        <v>180</v>
      </c>
      <c r="V7" s="99">
        <v>4</v>
      </c>
      <c r="W7" s="99" t="s">
        <v>157</v>
      </c>
      <c r="X7" s="99" t="s">
        <v>181</v>
      </c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4" customFormat="1" ht="25.5">
      <c r="A8" s="90">
        <v>3</v>
      </c>
      <c r="B8" s="162" t="s">
        <v>161</v>
      </c>
      <c r="C8" s="164" t="s">
        <v>162</v>
      </c>
      <c r="D8" s="156" t="s">
        <v>157</v>
      </c>
      <c r="E8" s="110" t="s">
        <v>142</v>
      </c>
      <c r="F8" s="166"/>
      <c r="G8" s="165">
        <v>2710</v>
      </c>
      <c r="H8" s="204" t="s">
        <v>70</v>
      </c>
      <c r="I8" s="113" t="s">
        <v>170</v>
      </c>
      <c r="J8" s="349"/>
      <c r="K8" s="1"/>
      <c r="L8" s="1"/>
      <c r="M8" s="1"/>
      <c r="N8" s="1"/>
      <c r="O8" s="99"/>
      <c r="P8" s="99"/>
      <c r="Q8" s="99"/>
      <c r="R8" s="99"/>
      <c r="S8" s="99"/>
      <c r="T8" s="99"/>
      <c r="U8" s="99"/>
      <c r="V8" s="99"/>
      <c r="W8" s="99"/>
      <c r="X8" s="9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4" customFormat="1" ht="12.75">
      <c r="A9" s="90">
        <v>4</v>
      </c>
      <c r="B9" s="162" t="s">
        <v>163</v>
      </c>
      <c r="C9" s="167"/>
      <c r="D9" s="156" t="s">
        <v>157</v>
      </c>
      <c r="E9" s="110" t="s">
        <v>142</v>
      </c>
      <c r="F9" s="166"/>
      <c r="G9" s="165">
        <v>3955</v>
      </c>
      <c r="H9" s="204" t="s">
        <v>70</v>
      </c>
      <c r="I9" s="113" t="s">
        <v>171</v>
      </c>
      <c r="J9" s="349"/>
      <c r="K9" s="1"/>
      <c r="L9" s="1"/>
      <c r="M9" s="1"/>
      <c r="N9" s="1"/>
      <c r="O9" s="99"/>
      <c r="P9" s="99"/>
      <c r="Q9" s="99"/>
      <c r="R9" s="99"/>
      <c r="S9" s="99"/>
      <c r="T9" s="99"/>
      <c r="U9" s="99"/>
      <c r="V9" s="99"/>
      <c r="W9" s="99"/>
      <c r="X9" s="9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4" customFormat="1" ht="12.75">
      <c r="A10" s="90">
        <v>5</v>
      </c>
      <c r="B10" s="162" t="s">
        <v>164</v>
      </c>
      <c r="C10" s="167"/>
      <c r="D10" s="156" t="s">
        <v>157</v>
      </c>
      <c r="E10" s="110" t="s">
        <v>142</v>
      </c>
      <c r="F10" s="166"/>
      <c r="G10" s="165">
        <v>21095</v>
      </c>
      <c r="H10" s="204" t="s">
        <v>70</v>
      </c>
      <c r="I10" s="113" t="s">
        <v>172</v>
      </c>
      <c r="J10" s="349"/>
      <c r="K10" s="1"/>
      <c r="L10" s="1"/>
      <c r="M10" s="1"/>
      <c r="N10" s="1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4" s="29" customFormat="1" ht="76.5">
      <c r="A11" s="90">
        <v>6</v>
      </c>
      <c r="B11" s="168" t="s">
        <v>165</v>
      </c>
      <c r="C11" s="111" t="s">
        <v>166</v>
      </c>
      <c r="D11" s="169" t="s">
        <v>157</v>
      </c>
      <c r="E11" s="110" t="s">
        <v>142</v>
      </c>
      <c r="F11" s="169">
        <v>1973</v>
      </c>
      <c r="G11" s="320">
        <v>5569000</v>
      </c>
      <c r="H11" s="227" t="s">
        <v>69</v>
      </c>
      <c r="I11" s="226" t="s">
        <v>173</v>
      </c>
      <c r="J11" s="69" t="s">
        <v>174</v>
      </c>
      <c r="K11" s="1" t="s">
        <v>896</v>
      </c>
      <c r="L11" s="1" t="s">
        <v>894</v>
      </c>
      <c r="M11" s="1" t="s">
        <v>895</v>
      </c>
      <c r="N11" s="1"/>
      <c r="O11" s="99" t="s">
        <v>176</v>
      </c>
      <c r="P11" s="99" t="s">
        <v>176</v>
      </c>
      <c r="Q11" s="99" t="s">
        <v>176</v>
      </c>
      <c r="R11" s="99" t="s">
        <v>176</v>
      </c>
      <c r="S11" s="99" t="s">
        <v>177</v>
      </c>
      <c r="T11" s="99" t="s">
        <v>176</v>
      </c>
      <c r="U11" s="99" t="s">
        <v>182</v>
      </c>
      <c r="V11" s="99">
        <v>4</v>
      </c>
      <c r="W11" s="99" t="s">
        <v>157</v>
      </c>
      <c r="X11" s="99" t="s">
        <v>142</v>
      </c>
    </row>
    <row r="12" spans="1:24" s="29" customFormat="1" ht="25.5">
      <c r="A12" s="90">
        <v>7</v>
      </c>
      <c r="B12" s="168" t="s">
        <v>897</v>
      </c>
      <c r="C12" s="111"/>
      <c r="D12" s="169" t="s">
        <v>142</v>
      </c>
      <c r="E12" s="110" t="s">
        <v>142</v>
      </c>
      <c r="F12" s="169" t="s">
        <v>898</v>
      </c>
      <c r="G12" s="165">
        <v>497741.02</v>
      </c>
      <c r="H12" s="204" t="s">
        <v>70</v>
      </c>
      <c r="I12" s="226" t="s">
        <v>899</v>
      </c>
      <c r="J12" s="69" t="s">
        <v>900</v>
      </c>
      <c r="K12" s="1"/>
      <c r="L12" s="1"/>
      <c r="M12" s="1"/>
      <c r="N12" s="1"/>
      <c r="O12" s="99"/>
      <c r="P12" s="99"/>
      <c r="Q12" s="99"/>
      <c r="R12" s="99"/>
      <c r="S12" s="99"/>
      <c r="T12" s="99"/>
      <c r="U12" s="99"/>
      <c r="V12" s="99"/>
      <c r="W12" s="99"/>
      <c r="X12" s="99"/>
    </row>
    <row r="13" spans="1:24" s="29" customFormat="1" ht="15.75" customHeight="1">
      <c r="A13" s="350" t="s">
        <v>59</v>
      </c>
      <c r="B13" s="351"/>
      <c r="C13" s="351"/>
      <c r="D13" s="351"/>
      <c r="E13" s="351"/>
      <c r="F13" s="351"/>
      <c r="G13" s="298">
        <f>SUM(G6:G12)</f>
        <v>10794501.02</v>
      </c>
      <c r="H13" s="299"/>
      <c r="I13" s="139"/>
      <c r="J13" s="285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2"/>
      <c r="V13" s="132"/>
      <c r="W13" s="132"/>
      <c r="X13" s="132"/>
    </row>
    <row r="14" spans="1:24" s="29" customFormat="1" ht="12.75">
      <c r="A14" s="326" t="s">
        <v>107</v>
      </c>
      <c r="B14" s="326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</row>
    <row r="15" spans="1:31" s="29" customFormat="1" ht="51">
      <c r="A15" s="300">
        <v>1</v>
      </c>
      <c r="B15" s="221" t="s">
        <v>259</v>
      </c>
      <c r="C15" s="301" t="s">
        <v>260</v>
      </c>
      <c r="D15" s="220" t="s">
        <v>157</v>
      </c>
      <c r="E15" s="302" t="s">
        <v>157</v>
      </c>
      <c r="F15" s="220">
        <v>1802</v>
      </c>
      <c r="G15" s="320">
        <v>8898000</v>
      </c>
      <c r="H15" s="227" t="s">
        <v>69</v>
      </c>
      <c r="I15" s="305" t="s">
        <v>272</v>
      </c>
      <c r="J15" s="319" t="s">
        <v>251</v>
      </c>
      <c r="K15" s="78" t="s">
        <v>273</v>
      </c>
      <c r="L15" s="78" t="s">
        <v>274</v>
      </c>
      <c r="M15" s="78" t="s">
        <v>275</v>
      </c>
      <c r="N15" s="78" t="s">
        <v>288</v>
      </c>
      <c r="O15" s="220" t="s">
        <v>290</v>
      </c>
      <c r="P15" s="220" t="s">
        <v>175</v>
      </c>
      <c r="Q15" s="220" t="s">
        <v>175</v>
      </c>
      <c r="R15" s="220" t="s">
        <v>175</v>
      </c>
      <c r="S15" s="220" t="s">
        <v>291</v>
      </c>
      <c r="T15" s="220" t="s">
        <v>292</v>
      </c>
      <c r="U15" s="220" t="s">
        <v>293</v>
      </c>
      <c r="V15" s="220">
        <v>3</v>
      </c>
      <c r="W15" s="220" t="s">
        <v>157</v>
      </c>
      <c r="X15" s="220" t="s">
        <v>142</v>
      </c>
      <c r="AB15" s="79"/>
      <c r="AC15" s="79"/>
      <c r="AE15" s="4"/>
    </row>
    <row r="16" spans="1:31" s="29" customFormat="1" ht="12.75">
      <c r="A16" s="300">
        <v>2</v>
      </c>
      <c r="B16" s="221" t="s">
        <v>832</v>
      </c>
      <c r="C16" s="301"/>
      <c r="D16" s="220"/>
      <c r="E16" s="302"/>
      <c r="F16" s="220"/>
      <c r="G16" s="303">
        <v>53850</v>
      </c>
      <c r="H16" s="304" t="s">
        <v>70</v>
      </c>
      <c r="I16" s="305"/>
      <c r="J16" s="306" t="s">
        <v>251</v>
      </c>
      <c r="K16" s="78"/>
      <c r="L16" s="78"/>
      <c r="M16" s="78"/>
      <c r="N16" s="78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AB16" s="79"/>
      <c r="AC16" s="79"/>
      <c r="AE16" s="4"/>
    </row>
    <row r="17" spans="1:31" s="29" customFormat="1" ht="25.5">
      <c r="A17" s="300">
        <v>3</v>
      </c>
      <c r="B17" s="221" t="s">
        <v>833</v>
      </c>
      <c r="C17" s="164" t="s">
        <v>261</v>
      </c>
      <c r="D17" s="220" t="s">
        <v>157</v>
      </c>
      <c r="E17" s="110" t="s">
        <v>142</v>
      </c>
      <c r="F17" s="99">
        <v>1995</v>
      </c>
      <c r="G17" s="320">
        <v>2805000</v>
      </c>
      <c r="H17" s="227" t="s">
        <v>69</v>
      </c>
      <c r="I17" s="113" t="s">
        <v>276</v>
      </c>
      <c r="J17" s="225" t="s">
        <v>251</v>
      </c>
      <c r="K17" s="1" t="s">
        <v>277</v>
      </c>
      <c r="L17" s="1" t="s">
        <v>278</v>
      </c>
      <c r="M17" s="1" t="s">
        <v>279</v>
      </c>
      <c r="N17" s="1"/>
      <c r="O17" s="99" t="s">
        <v>175</v>
      </c>
      <c r="P17" s="99" t="s">
        <v>294</v>
      </c>
      <c r="Q17" s="99" t="s">
        <v>294</v>
      </c>
      <c r="R17" s="99" t="s">
        <v>295</v>
      </c>
      <c r="S17" s="99" t="s">
        <v>291</v>
      </c>
      <c r="T17" s="99" t="s">
        <v>294</v>
      </c>
      <c r="U17" s="99" t="s">
        <v>296</v>
      </c>
      <c r="V17" s="99">
        <v>3</v>
      </c>
      <c r="W17" s="99" t="s">
        <v>157</v>
      </c>
      <c r="X17" s="99" t="s">
        <v>142</v>
      </c>
      <c r="AB17" s="79"/>
      <c r="AC17" s="79"/>
      <c r="AE17" s="4"/>
    </row>
    <row r="18" spans="1:83" s="4" customFormat="1" ht="25.5">
      <c r="A18" s="300">
        <v>4</v>
      </c>
      <c r="B18" s="221" t="s">
        <v>262</v>
      </c>
      <c r="C18" s="164"/>
      <c r="D18" s="220" t="s">
        <v>157</v>
      </c>
      <c r="E18" s="110" t="s">
        <v>142</v>
      </c>
      <c r="F18" s="99">
        <v>1995</v>
      </c>
      <c r="G18" s="320">
        <v>28000</v>
      </c>
      <c r="H18" s="227" t="s">
        <v>69</v>
      </c>
      <c r="I18" s="113" t="s">
        <v>280</v>
      </c>
      <c r="J18" s="225" t="s">
        <v>251</v>
      </c>
      <c r="K18" s="1" t="s">
        <v>281</v>
      </c>
      <c r="L18" s="1" t="s">
        <v>282</v>
      </c>
      <c r="M18" s="1" t="s">
        <v>283</v>
      </c>
      <c r="N18" s="1" t="s">
        <v>289</v>
      </c>
      <c r="O18" s="99" t="s">
        <v>175</v>
      </c>
      <c r="P18" s="99" t="s">
        <v>294</v>
      </c>
      <c r="Q18" s="99" t="s">
        <v>294</v>
      </c>
      <c r="R18" s="99" t="s">
        <v>294</v>
      </c>
      <c r="S18" s="99" t="s">
        <v>177</v>
      </c>
      <c r="T18" s="99" t="s">
        <v>297</v>
      </c>
      <c r="U18" s="99" t="s">
        <v>298</v>
      </c>
      <c r="V18" s="99" t="s">
        <v>299</v>
      </c>
      <c r="W18" s="99" t="s">
        <v>142</v>
      </c>
      <c r="X18" s="99" t="s">
        <v>142</v>
      </c>
      <c r="Y18" s="29"/>
      <c r="Z18" s="29"/>
      <c r="AA18" s="29"/>
      <c r="AB18" s="79"/>
      <c r="AC18" s="79"/>
      <c r="AD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</row>
    <row r="19" spans="1:83" s="4" customFormat="1" ht="25.5">
      <c r="A19" s="300">
        <v>5</v>
      </c>
      <c r="B19" s="221" t="s">
        <v>263</v>
      </c>
      <c r="C19" s="164"/>
      <c r="D19" s="220" t="s">
        <v>157</v>
      </c>
      <c r="E19" s="110"/>
      <c r="F19" s="99">
        <v>1993</v>
      </c>
      <c r="G19" s="84">
        <v>128998.19</v>
      </c>
      <c r="H19" s="228" t="s">
        <v>70</v>
      </c>
      <c r="I19" s="113" t="s">
        <v>284</v>
      </c>
      <c r="J19" s="225" t="s">
        <v>251</v>
      </c>
      <c r="K19" s="1" t="s">
        <v>285</v>
      </c>
      <c r="L19" s="1" t="s">
        <v>177</v>
      </c>
      <c r="M19" s="1" t="s">
        <v>286</v>
      </c>
      <c r="N19" s="1" t="s">
        <v>289</v>
      </c>
      <c r="O19" s="99" t="s">
        <v>175</v>
      </c>
      <c r="P19" s="99" t="s">
        <v>294</v>
      </c>
      <c r="Q19" s="99" t="s">
        <v>177</v>
      </c>
      <c r="R19" s="99" t="s">
        <v>294</v>
      </c>
      <c r="S19" s="99" t="s">
        <v>177</v>
      </c>
      <c r="T19" s="99" t="s">
        <v>297</v>
      </c>
      <c r="U19" s="99" t="s">
        <v>300</v>
      </c>
      <c r="V19" s="99" t="s">
        <v>299</v>
      </c>
      <c r="W19" s="99" t="s">
        <v>142</v>
      </c>
      <c r="X19" s="99" t="s">
        <v>142</v>
      </c>
      <c r="Y19" s="29"/>
      <c r="Z19" s="29"/>
      <c r="AA19" s="29"/>
      <c r="AB19" s="79"/>
      <c r="AC19" s="79"/>
      <c r="AD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</row>
    <row r="20" spans="1:83" s="4" customFormat="1" ht="12.75">
      <c r="A20" s="300">
        <v>6</v>
      </c>
      <c r="B20" s="221" t="s">
        <v>264</v>
      </c>
      <c r="C20" s="164"/>
      <c r="D20" s="220"/>
      <c r="E20" s="110"/>
      <c r="F20" s="99">
        <v>1997</v>
      </c>
      <c r="G20" s="84">
        <v>25000</v>
      </c>
      <c r="H20" s="228" t="s">
        <v>70</v>
      </c>
      <c r="I20" s="113"/>
      <c r="J20" s="225" t="s">
        <v>251</v>
      </c>
      <c r="K20" s="1"/>
      <c r="L20" s="1"/>
      <c r="M20" s="1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29"/>
      <c r="Z20" s="29"/>
      <c r="AA20" s="29"/>
      <c r="AB20" s="79"/>
      <c r="AC20" s="79"/>
      <c r="AD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</row>
    <row r="21" spans="1:83" s="4" customFormat="1" ht="12.75">
      <c r="A21" s="300">
        <v>7</v>
      </c>
      <c r="B21" s="221" t="s">
        <v>265</v>
      </c>
      <c r="C21" s="164"/>
      <c r="D21" s="220"/>
      <c r="E21" s="110"/>
      <c r="F21" s="99">
        <v>1986</v>
      </c>
      <c r="G21" s="84">
        <v>6323.77</v>
      </c>
      <c r="H21" s="228" t="s">
        <v>70</v>
      </c>
      <c r="I21" s="113"/>
      <c r="J21" s="225" t="s">
        <v>251</v>
      </c>
      <c r="K21" s="1"/>
      <c r="L21" s="1"/>
      <c r="M21" s="1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29"/>
      <c r="Z21" s="29"/>
      <c r="AA21" s="29"/>
      <c r="AB21" s="29"/>
      <c r="AC21" s="29"/>
      <c r="AD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</row>
    <row r="22" spans="1:83" s="4" customFormat="1" ht="12.75">
      <c r="A22" s="300">
        <v>8</v>
      </c>
      <c r="B22" s="221" t="s">
        <v>266</v>
      </c>
      <c r="C22" s="164"/>
      <c r="D22" s="220"/>
      <c r="E22" s="110"/>
      <c r="F22" s="99">
        <v>1982</v>
      </c>
      <c r="G22" s="84">
        <v>2473.43</v>
      </c>
      <c r="H22" s="228"/>
      <c r="I22" s="113"/>
      <c r="J22" s="225" t="s">
        <v>251</v>
      </c>
      <c r="K22" s="1"/>
      <c r="L22" s="1"/>
      <c r="M22" s="1"/>
      <c r="N22" s="1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29"/>
      <c r="Z22" s="29"/>
      <c r="AA22" s="29"/>
      <c r="AB22" s="29"/>
      <c r="AC22" s="29"/>
      <c r="AD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</row>
    <row r="23" spans="1:83" s="4" customFormat="1" ht="12.75">
      <c r="A23" s="300">
        <v>9</v>
      </c>
      <c r="B23" s="221" t="s">
        <v>267</v>
      </c>
      <c r="C23" s="164"/>
      <c r="D23" s="220"/>
      <c r="E23" s="110"/>
      <c r="F23" s="99">
        <v>1967</v>
      </c>
      <c r="G23" s="84">
        <v>10920.95</v>
      </c>
      <c r="H23" s="228" t="s">
        <v>70</v>
      </c>
      <c r="I23" s="113"/>
      <c r="J23" s="225" t="s">
        <v>251</v>
      </c>
      <c r="K23" s="1"/>
      <c r="L23" s="1"/>
      <c r="M23" s="1"/>
      <c r="N23" s="1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29"/>
      <c r="Z23" s="29"/>
      <c r="AA23" s="29"/>
      <c r="AB23" s="29"/>
      <c r="AC23" s="29"/>
      <c r="AD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</row>
    <row r="24" spans="1:83" s="4" customFormat="1" ht="25.5">
      <c r="A24" s="300">
        <v>10</v>
      </c>
      <c r="B24" s="221" t="s">
        <v>268</v>
      </c>
      <c r="C24" s="164"/>
      <c r="D24" s="220"/>
      <c r="E24" s="110"/>
      <c r="F24" s="99">
        <v>1996</v>
      </c>
      <c r="G24" s="84">
        <v>134332.89</v>
      </c>
      <c r="H24" s="228" t="s">
        <v>70</v>
      </c>
      <c r="I24" s="113"/>
      <c r="J24" s="225" t="s">
        <v>287</v>
      </c>
      <c r="K24" s="1"/>
      <c r="L24" s="1"/>
      <c r="M24" s="1"/>
      <c r="N24" s="1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29"/>
      <c r="Z24" s="29"/>
      <c r="AA24" s="29"/>
      <c r="AB24" s="29"/>
      <c r="AC24" s="29"/>
      <c r="AD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</row>
    <row r="25" spans="1:83" s="4" customFormat="1" ht="12.75">
      <c r="A25" s="300">
        <v>11</v>
      </c>
      <c r="B25" s="221" t="s">
        <v>269</v>
      </c>
      <c r="C25" s="164"/>
      <c r="D25" s="220"/>
      <c r="E25" s="110"/>
      <c r="F25" s="99">
        <v>1991</v>
      </c>
      <c r="G25" s="84">
        <v>5365.73</v>
      </c>
      <c r="H25" s="228" t="s">
        <v>70</v>
      </c>
      <c r="I25" s="113"/>
      <c r="J25" s="225" t="s">
        <v>251</v>
      </c>
      <c r="K25" s="1"/>
      <c r="L25" s="1"/>
      <c r="M25" s="1"/>
      <c r="N25" s="1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29"/>
      <c r="Z25" s="29"/>
      <c r="AA25" s="29"/>
      <c r="AB25" s="29"/>
      <c r="AC25" s="29"/>
      <c r="AD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</row>
    <row r="26" spans="1:83" s="4" customFormat="1" ht="12.75">
      <c r="A26" s="300">
        <v>12</v>
      </c>
      <c r="B26" s="221" t="s">
        <v>270</v>
      </c>
      <c r="C26" s="164"/>
      <c r="D26" s="220"/>
      <c r="E26" s="110"/>
      <c r="F26" s="99">
        <v>1996</v>
      </c>
      <c r="G26" s="84">
        <v>4954.07</v>
      </c>
      <c r="H26" s="228" t="s">
        <v>70</v>
      </c>
      <c r="I26" s="113"/>
      <c r="J26" s="225" t="s">
        <v>251</v>
      </c>
      <c r="K26" s="1"/>
      <c r="L26" s="1"/>
      <c r="M26" s="1"/>
      <c r="N26" s="1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29"/>
      <c r="Z26" s="29"/>
      <c r="AA26" s="29"/>
      <c r="AB26" s="29"/>
      <c r="AC26" s="29"/>
      <c r="AD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</row>
    <row r="27" spans="1:83" s="4" customFormat="1" ht="12.75">
      <c r="A27" s="300">
        <v>13</v>
      </c>
      <c r="B27" s="221" t="s">
        <v>271</v>
      </c>
      <c r="C27" s="164"/>
      <c r="D27" s="220"/>
      <c r="E27" s="110"/>
      <c r="F27" s="99">
        <v>1997</v>
      </c>
      <c r="G27" s="84">
        <v>40408.12</v>
      </c>
      <c r="H27" s="228" t="s">
        <v>70</v>
      </c>
      <c r="I27" s="113"/>
      <c r="J27" s="225" t="s">
        <v>251</v>
      </c>
      <c r="K27" s="1"/>
      <c r="L27" s="1"/>
      <c r="M27" s="1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29"/>
      <c r="Z27" s="29"/>
      <c r="AA27" s="29"/>
      <c r="AB27" s="29"/>
      <c r="AC27" s="29"/>
      <c r="AD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</row>
    <row r="28" spans="1:83" s="4" customFormat="1" ht="15.75">
      <c r="A28" s="343" t="s">
        <v>95</v>
      </c>
      <c r="B28" s="344"/>
      <c r="C28" s="344"/>
      <c r="D28" s="344"/>
      <c r="E28" s="344"/>
      <c r="F28" s="354"/>
      <c r="G28" s="215">
        <f>SUM(G15:G27)</f>
        <v>12143627.149999999</v>
      </c>
      <c r="H28" s="129"/>
      <c r="I28" s="130"/>
      <c r="J28" s="283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8"/>
      <c r="V28" s="128"/>
      <c r="W28" s="128"/>
      <c r="X28" s="128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</row>
    <row r="29" spans="1:83" s="4" customFormat="1" ht="17.25" customHeight="1">
      <c r="A29" s="329" t="s">
        <v>105</v>
      </c>
      <c r="B29" s="330"/>
      <c r="C29" s="330"/>
      <c r="D29" s="330"/>
      <c r="E29" s="330"/>
      <c r="F29" s="330"/>
      <c r="G29" s="330"/>
      <c r="H29" s="330"/>
      <c r="I29" s="330"/>
      <c r="J29" s="330"/>
      <c r="K29" s="330"/>
      <c r="L29" s="330"/>
      <c r="M29" s="330"/>
      <c r="N29" s="330"/>
      <c r="O29" s="330"/>
      <c r="P29" s="330"/>
      <c r="Q29" s="330"/>
      <c r="R29" s="330"/>
      <c r="S29" s="330"/>
      <c r="T29" s="330"/>
      <c r="U29" s="330"/>
      <c r="V29" s="330"/>
      <c r="W29" s="330"/>
      <c r="X29" s="331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</row>
    <row r="30" spans="1:83" s="4" customFormat="1" ht="153">
      <c r="A30" s="90">
        <v>1</v>
      </c>
      <c r="B30" s="221" t="s">
        <v>347</v>
      </c>
      <c r="C30" s="164" t="s">
        <v>348</v>
      </c>
      <c r="D30" s="220" t="s">
        <v>349</v>
      </c>
      <c r="E30" s="110" t="s">
        <v>361</v>
      </c>
      <c r="F30" s="99">
        <v>1965</v>
      </c>
      <c r="G30" s="320">
        <v>1959000</v>
      </c>
      <c r="H30" s="227" t="s">
        <v>69</v>
      </c>
      <c r="I30" s="113" t="s">
        <v>362</v>
      </c>
      <c r="J30" s="69" t="s">
        <v>363</v>
      </c>
      <c r="K30" s="78" t="s">
        <v>365</v>
      </c>
      <c r="L30" s="78" t="s">
        <v>366</v>
      </c>
      <c r="M30" s="78" t="s">
        <v>367</v>
      </c>
      <c r="N30" s="78" t="s">
        <v>371</v>
      </c>
      <c r="O30" s="99" t="s">
        <v>372</v>
      </c>
      <c r="P30" s="99" t="s">
        <v>372</v>
      </c>
      <c r="Q30" s="99" t="s">
        <v>372</v>
      </c>
      <c r="R30" s="99" t="s">
        <v>372</v>
      </c>
      <c r="S30" s="99" t="s">
        <v>372</v>
      </c>
      <c r="T30" s="99" t="s">
        <v>372</v>
      </c>
      <c r="U30" s="99" t="s">
        <v>373</v>
      </c>
      <c r="V30" s="99">
        <v>2</v>
      </c>
      <c r="W30" s="99" t="s">
        <v>349</v>
      </c>
      <c r="X30" s="99" t="s">
        <v>361</v>
      </c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</row>
    <row r="31" spans="1:83" s="4" customFormat="1" ht="38.25">
      <c r="A31" s="90">
        <v>2</v>
      </c>
      <c r="B31" s="221" t="s">
        <v>350</v>
      </c>
      <c r="C31" s="164" t="s">
        <v>351</v>
      </c>
      <c r="D31" s="220" t="s">
        <v>349</v>
      </c>
      <c r="E31" s="110" t="s">
        <v>361</v>
      </c>
      <c r="F31" s="99">
        <v>1990</v>
      </c>
      <c r="G31" s="320">
        <v>1311000</v>
      </c>
      <c r="H31" s="227" t="s">
        <v>69</v>
      </c>
      <c r="I31" s="113" t="s">
        <v>364</v>
      </c>
      <c r="J31" s="225" t="s">
        <v>363</v>
      </c>
      <c r="K31" s="78" t="s">
        <v>364</v>
      </c>
      <c r="L31" s="78" t="s">
        <v>364</v>
      </c>
      <c r="M31" s="78" t="s">
        <v>364</v>
      </c>
      <c r="N31" s="78" t="s">
        <v>369</v>
      </c>
      <c r="O31" s="99" t="s">
        <v>372</v>
      </c>
      <c r="P31" s="99" t="s">
        <v>372</v>
      </c>
      <c r="Q31" s="99" t="s">
        <v>372</v>
      </c>
      <c r="R31" s="99" t="s">
        <v>372</v>
      </c>
      <c r="S31" s="99" t="s">
        <v>372</v>
      </c>
      <c r="T31" s="99" t="s">
        <v>372</v>
      </c>
      <c r="U31" s="99" t="s">
        <v>374</v>
      </c>
      <c r="V31" s="99">
        <v>1</v>
      </c>
      <c r="W31" s="99" t="s">
        <v>349</v>
      </c>
      <c r="X31" s="99" t="s">
        <v>361</v>
      </c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</row>
    <row r="32" spans="1:83" s="4" customFormat="1" ht="25.5">
      <c r="A32" s="90">
        <v>3</v>
      </c>
      <c r="B32" s="221" t="s">
        <v>352</v>
      </c>
      <c r="C32" s="164" t="s">
        <v>353</v>
      </c>
      <c r="D32" s="220" t="s">
        <v>349</v>
      </c>
      <c r="E32" s="110" t="s">
        <v>361</v>
      </c>
      <c r="F32" s="99"/>
      <c r="G32" s="84">
        <v>18319</v>
      </c>
      <c r="H32" s="228" t="s">
        <v>70</v>
      </c>
      <c r="I32" s="113" t="s">
        <v>364</v>
      </c>
      <c r="J32" s="225" t="s">
        <v>363</v>
      </c>
      <c r="K32" s="78" t="s">
        <v>368</v>
      </c>
      <c r="L32" s="78" t="s">
        <v>368</v>
      </c>
      <c r="M32" s="78" t="s">
        <v>368</v>
      </c>
      <c r="N32" s="78" t="s">
        <v>370</v>
      </c>
      <c r="O32" s="99" t="s">
        <v>368</v>
      </c>
      <c r="P32" s="99" t="s">
        <v>368</v>
      </c>
      <c r="Q32" s="99" t="s">
        <v>368</v>
      </c>
      <c r="R32" s="99" t="s">
        <v>368</v>
      </c>
      <c r="S32" s="99" t="s">
        <v>368</v>
      </c>
      <c r="T32" s="99" t="s">
        <v>368</v>
      </c>
      <c r="U32" s="99"/>
      <c r="V32" s="99" t="s">
        <v>368</v>
      </c>
      <c r="W32" s="99" t="s">
        <v>368</v>
      </c>
      <c r="X32" s="99" t="s">
        <v>368</v>
      </c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</row>
    <row r="33" spans="1:83" s="4" customFormat="1" ht="25.5">
      <c r="A33" s="90">
        <v>4</v>
      </c>
      <c r="B33" s="221" t="s">
        <v>354</v>
      </c>
      <c r="C33" s="164" t="s">
        <v>353</v>
      </c>
      <c r="D33" s="220" t="s">
        <v>349</v>
      </c>
      <c r="E33" s="110" t="s">
        <v>361</v>
      </c>
      <c r="F33" s="99"/>
      <c r="G33" s="84">
        <v>41228.74</v>
      </c>
      <c r="H33" s="228" t="s">
        <v>70</v>
      </c>
      <c r="I33" s="113" t="s">
        <v>364</v>
      </c>
      <c r="J33" s="225" t="s">
        <v>363</v>
      </c>
      <c r="K33" s="78" t="s">
        <v>368</v>
      </c>
      <c r="L33" s="78" t="s">
        <v>368</v>
      </c>
      <c r="M33" s="78" t="s">
        <v>368</v>
      </c>
      <c r="N33" s="78"/>
      <c r="O33" s="99" t="s">
        <v>368</v>
      </c>
      <c r="P33" s="99" t="s">
        <v>368</v>
      </c>
      <c r="Q33" s="99" t="s">
        <v>368</v>
      </c>
      <c r="R33" s="99" t="s">
        <v>368</v>
      </c>
      <c r="S33" s="99" t="s">
        <v>368</v>
      </c>
      <c r="T33" s="99" t="s">
        <v>368</v>
      </c>
      <c r="U33" s="99"/>
      <c r="V33" s="99" t="s">
        <v>368</v>
      </c>
      <c r="W33" s="99" t="s">
        <v>368</v>
      </c>
      <c r="X33" s="99" t="s">
        <v>368</v>
      </c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</row>
    <row r="34" spans="1:83" s="4" customFormat="1" ht="25.5">
      <c r="A34" s="90">
        <v>5</v>
      </c>
      <c r="B34" s="221" t="s">
        <v>355</v>
      </c>
      <c r="C34" s="164" t="s">
        <v>355</v>
      </c>
      <c r="D34" s="220" t="s">
        <v>349</v>
      </c>
      <c r="E34" s="110" t="s">
        <v>361</v>
      </c>
      <c r="F34" s="99"/>
      <c r="G34" s="84">
        <v>99980.33</v>
      </c>
      <c r="H34" s="228" t="s">
        <v>70</v>
      </c>
      <c r="I34" s="113" t="s">
        <v>364</v>
      </c>
      <c r="J34" s="225" t="s">
        <v>363</v>
      </c>
      <c r="K34" s="78" t="s">
        <v>368</v>
      </c>
      <c r="L34" s="78" t="s">
        <v>368</v>
      </c>
      <c r="M34" s="78" t="s">
        <v>368</v>
      </c>
      <c r="N34" s="78"/>
      <c r="O34" s="99" t="s">
        <v>368</v>
      </c>
      <c r="P34" s="99" t="s">
        <v>368</v>
      </c>
      <c r="Q34" s="99" t="s">
        <v>368</v>
      </c>
      <c r="R34" s="99" t="s">
        <v>368</v>
      </c>
      <c r="S34" s="99" t="s">
        <v>368</v>
      </c>
      <c r="T34" s="99" t="s">
        <v>368</v>
      </c>
      <c r="U34" s="99"/>
      <c r="V34" s="99" t="s">
        <v>368</v>
      </c>
      <c r="W34" s="99" t="s">
        <v>368</v>
      </c>
      <c r="X34" s="99" t="s">
        <v>368</v>
      </c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</row>
    <row r="35" spans="1:83" s="4" customFormat="1" ht="25.5">
      <c r="A35" s="90">
        <v>6</v>
      </c>
      <c r="B35" s="221" t="s">
        <v>356</v>
      </c>
      <c r="C35" s="164" t="s">
        <v>357</v>
      </c>
      <c r="D35" s="220" t="s">
        <v>349</v>
      </c>
      <c r="E35" s="110" t="s">
        <v>361</v>
      </c>
      <c r="F35" s="99"/>
      <c r="G35" s="84">
        <v>110000</v>
      </c>
      <c r="H35" s="228" t="s">
        <v>70</v>
      </c>
      <c r="I35" s="113" t="s">
        <v>364</v>
      </c>
      <c r="J35" s="225" t="s">
        <v>363</v>
      </c>
      <c r="K35" s="78" t="s">
        <v>368</v>
      </c>
      <c r="L35" s="78" t="s">
        <v>368</v>
      </c>
      <c r="M35" s="78" t="s">
        <v>368</v>
      </c>
      <c r="N35" s="78"/>
      <c r="O35" s="99" t="s">
        <v>368</v>
      </c>
      <c r="P35" s="99" t="s">
        <v>368</v>
      </c>
      <c r="Q35" s="99" t="s">
        <v>368</v>
      </c>
      <c r="R35" s="99" t="s">
        <v>368</v>
      </c>
      <c r="S35" s="99" t="s">
        <v>368</v>
      </c>
      <c r="T35" s="99" t="s">
        <v>368</v>
      </c>
      <c r="U35" s="99"/>
      <c r="V35" s="99" t="s">
        <v>368</v>
      </c>
      <c r="W35" s="99" t="s">
        <v>368</v>
      </c>
      <c r="X35" s="99" t="s">
        <v>368</v>
      </c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</row>
    <row r="36" spans="1:83" s="4" customFormat="1" ht="25.5">
      <c r="A36" s="90">
        <v>7</v>
      </c>
      <c r="B36" s="221" t="s">
        <v>358</v>
      </c>
      <c r="C36" s="164"/>
      <c r="D36" s="220" t="s">
        <v>349</v>
      </c>
      <c r="E36" s="110" t="s">
        <v>361</v>
      </c>
      <c r="F36" s="99"/>
      <c r="G36" s="84">
        <v>8905.2</v>
      </c>
      <c r="H36" s="228" t="s">
        <v>70</v>
      </c>
      <c r="I36" s="113" t="s">
        <v>364</v>
      </c>
      <c r="J36" s="225" t="s">
        <v>363</v>
      </c>
      <c r="K36" s="78" t="s">
        <v>368</v>
      </c>
      <c r="L36" s="78" t="s">
        <v>368</v>
      </c>
      <c r="M36" s="78" t="s">
        <v>368</v>
      </c>
      <c r="N36" s="78"/>
      <c r="O36" s="99" t="s">
        <v>368</v>
      </c>
      <c r="P36" s="99" t="s">
        <v>372</v>
      </c>
      <c r="Q36" s="99" t="s">
        <v>368</v>
      </c>
      <c r="R36" s="99" t="s">
        <v>368</v>
      </c>
      <c r="S36" s="99"/>
      <c r="T36" s="99" t="s">
        <v>368</v>
      </c>
      <c r="U36" s="99"/>
      <c r="V36" s="99" t="s">
        <v>368</v>
      </c>
      <c r="W36" s="99" t="s">
        <v>368</v>
      </c>
      <c r="X36" s="99" t="s">
        <v>368</v>
      </c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</row>
    <row r="37" spans="1:83" s="4" customFormat="1" ht="25.5">
      <c r="A37" s="90">
        <v>8</v>
      </c>
      <c r="B37" s="221" t="s">
        <v>359</v>
      </c>
      <c r="C37" s="164"/>
      <c r="D37" s="220" t="s">
        <v>349</v>
      </c>
      <c r="E37" s="110" t="s">
        <v>361</v>
      </c>
      <c r="F37" s="99"/>
      <c r="G37" s="84">
        <v>10850</v>
      </c>
      <c r="H37" s="228" t="s">
        <v>70</v>
      </c>
      <c r="I37" s="113" t="s">
        <v>364</v>
      </c>
      <c r="J37" s="225" t="s">
        <v>363</v>
      </c>
      <c r="K37" s="78" t="s">
        <v>368</v>
      </c>
      <c r="L37" s="78" t="s">
        <v>368</v>
      </c>
      <c r="M37" s="78" t="s">
        <v>368</v>
      </c>
      <c r="N37" s="78"/>
      <c r="O37" s="99" t="s">
        <v>368</v>
      </c>
      <c r="P37" s="99" t="s">
        <v>368</v>
      </c>
      <c r="Q37" s="99" t="s">
        <v>368</v>
      </c>
      <c r="R37" s="99" t="s">
        <v>368</v>
      </c>
      <c r="S37" s="99" t="s">
        <v>368</v>
      </c>
      <c r="T37" s="99" t="s">
        <v>368</v>
      </c>
      <c r="U37" s="99"/>
      <c r="V37" s="99" t="s">
        <v>368</v>
      </c>
      <c r="W37" s="99" t="s">
        <v>368</v>
      </c>
      <c r="X37" s="99" t="s">
        <v>368</v>
      </c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</row>
    <row r="38" spans="1:83" s="4" customFormat="1" ht="25.5">
      <c r="A38" s="90">
        <v>9</v>
      </c>
      <c r="B38" s="221" t="s">
        <v>360</v>
      </c>
      <c r="C38" s="164"/>
      <c r="D38" s="220" t="s">
        <v>349</v>
      </c>
      <c r="E38" s="110" t="s">
        <v>361</v>
      </c>
      <c r="F38" s="99"/>
      <c r="G38" s="84">
        <v>56067.41</v>
      </c>
      <c r="H38" s="228" t="s">
        <v>70</v>
      </c>
      <c r="I38" s="113" t="s">
        <v>364</v>
      </c>
      <c r="J38" s="225" t="s">
        <v>363</v>
      </c>
      <c r="K38" s="78" t="s">
        <v>368</v>
      </c>
      <c r="L38" s="78" t="s">
        <v>368</v>
      </c>
      <c r="M38" s="78" t="s">
        <v>368</v>
      </c>
      <c r="N38" s="78"/>
      <c r="O38" s="99" t="s">
        <v>368</v>
      </c>
      <c r="P38" s="99" t="s">
        <v>368</v>
      </c>
      <c r="Q38" s="99" t="s">
        <v>368</v>
      </c>
      <c r="R38" s="99" t="s">
        <v>368</v>
      </c>
      <c r="S38" s="99" t="s">
        <v>372</v>
      </c>
      <c r="T38" s="99" t="s">
        <v>368</v>
      </c>
      <c r="U38" s="99"/>
      <c r="V38" s="99" t="s">
        <v>368</v>
      </c>
      <c r="W38" s="99" t="s">
        <v>368</v>
      </c>
      <c r="X38" s="99" t="s">
        <v>368</v>
      </c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</row>
    <row r="39" spans="1:83" s="4" customFormat="1" ht="15.75" customHeight="1">
      <c r="A39" s="343" t="s">
        <v>59</v>
      </c>
      <c r="B39" s="344"/>
      <c r="C39" s="344"/>
      <c r="D39" s="344"/>
      <c r="E39" s="344"/>
      <c r="F39" s="344"/>
      <c r="G39" s="163">
        <f>SUM(G30:G38)</f>
        <v>3615350.6800000006</v>
      </c>
      <c r="H39" s="125"/>
      <c r="I39" s="126"/>
      <c r="J39" s="283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8"/>
      <c r="V39" s="128"/>
      <c r="W39" s="128"/>
      <c r="X39" s="128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</row>
    <row r="40" spans="1:83" s="4" customFormat="1" ht="13.5" thickBot="1">
      <c r="A40" s="332" t="s">
        <v>104</v>
      </c>
      <c r="B40" s="333"/>
      <c r="C40" s="333"/>
      <c r="D40" s="333"/>
      <c r="E40" s="333"/>
      <c r="F40" s="333"/>
      <c r="G40" s="333"/>
      <c r="H40" s="333"/>
      <c r="I40" s="333"/>
      <c r="J40" s="333"/>
      <c r="K40" s="333"/>
      <c r="L40" s="333"/>
      <c r="M40" s="333"/>
      <c r="N40" s="333"/>
      <c r="O40" s="333"/>
      <c r="P40" s="333"/>
      <c r="Q40" s="333"/>
      <c r="R40" s="333"/>
      <c r="S40" s="333"/>
      <c r="T40" s="333"/>
      <c r="U40" s="333"/>
      <c r="V40" s="333"/>
      <c r="W40" s="333"/>
      <c r="X40" s="334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</row>
    <row r="41" spans="1:83" s="4" customFormat="1" ht="76.5" customHeight="1">
      <c r="A41" s="90">
        <v>1</v>
      </c>
      <c r="B41" s="221" t="s">
        <v>428</v>
      </c>
      <c r="C41" s="164"/>
      <c r="D41" s="220" t="s">
        <v>349</v>
      </c>
      <c r="E41" s="110" t="s">
        <v>361</v>
      </c>
      <c r="F41" s="99">
        <v>1968</v>
      </c>
      <c r="G41" s="320">
        <v>3553000</v>
      </c>
      <c r="H41" s="227" t="s">
        <v>69</v>
      </c>
      <c r="I41" s="337" t="s">
        <v>434</v>
      </c>
      <c r="J41" s="359" t="s">
        <v>423</v>
      </c>
      <c r="K41" s="247" t="s">
        <v>435</v>
      </c>
      <c r="L41" s="78" t="s">
        <v>436</v>
      </c>
      <c r="M41" s="78" t="s">
        <v>437</v>
      </c>
      <c r="N41" s="197"/>
      <c r="O41" s="1" t="s">
        <v>175</v>
      </c>
      <c r="P41" s="1" t="s">
        <v>290</v>
      </c>
      <c r="Q41" s="1" t="s">
        <v>290</v>
      </c>
      <c r="R41" s="99" t="s">
        <v>175</v>
      </c>
      <c r="S41" s="99" t="s">
        <v>444</v>
      </c>
      <c r="T41" s="99" t="s">
        <v>175</v>
      </c>
      <c r="U41" s="99" t="s">
        <v>445</v>
      </c>
      <c r="V41" s="99">
        <v>2</v>
      </c>
      <c r="W41" s="99" t="s">
        <v>361</v>
      </c>
      <c r="X41" s="99" t="s">
        <v>361</v>
      </c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</row>
    <row r="42" spans="1:83" s="4" customFormat="1" ht="114.75">
      <c r="A42" s="90">
        <v>2</v>
      </c>
      <c r="B42" s="221" t="s">
        <v>429</v>
      </c>
      <c r="C42" s="164"/>
      <c r="D42" s="220" t="s">
        <v>349</v>
      </c>
      <c r="E42" s="110" t="s">
        <v>361</v>
      </c>
      <c r="F42" s="99">
        <v>1971</v>
      </c>
      <c r="G42" s="320">
        <v>3762000</v>
      </c>
      <c r="H42" s="227" t="s">
        <v>69</v>
      </c>
      <c r="I42" s="338"/>
      <c r="J42" s="360"/>
      <c r="K42" s="193" t="s">
        <v>438</v>
      </c>
      <c r="L42" s="1" t="s">
        <v>439</v>
      </c>
      <c r="M42" s="1" t="s">
        <v>440</v>
      </c>
      <c r="N42" s="157"/>
      <c r="O42" s="1" t="s">
        <v>175</v>
      </c>
      <c r="P42" s="1" t="s">
        <v>290</v>
      </c>
      <c r="Q42" s="1" t="s">
        <v>290</v>
      </c>
      <c r="R42" s="99" t="s">
        <v>175</v>
      </c>
      <c r="S42" s="99" t="s">
        <v>444</v>
      </c>
      <c r="T42" s="99" t="s">
        <v>175</v>
      </c>
      <c r="U42" s="99" t="s">
        <v>446</v>
      </c>
      <c r="V42" s="99">
        <v>0</v>
      </c>
      <c r="W42" s="99" t="s">
        <v>361</v>
      </c>
      <c r="X42" s="99" t="s">
        <v>361</v>
      </c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</row>
    <row r="43" spans="1:83" s="4" customFormat="1" ht="63.75">
      <c r="A43" s="90">
        <v>3</v>
      </c>
      <c r="B43" s="221" t="s">
        <v>430</v>
      </c>
      <c r="C43" s="164"/>
      <c r="D43" s="220" t="s">
        <v>349</v>
      </c>
      <c r="E43" s="110" t="s">
        <v>361</v>
      </c>
      <c r="F43" s="99">
        <v>1969</v>
      </c>
      <c r="G43" s="320">
        <v>4174000</v>
      </c>
      <c r="H43" s="227" t="s">
        <v>69</v>
      </c>
      <c r="I43" s="338"/>
      <c r="J43" s="360"/>
      <c r="K43" s="193" t="s">
        <v>441</v>
      </c>
      <c r="L43" s="1" t="s">
        <v>442</v>
      </c>
      <c r="M43" s="1" t="s">
        <v>443</v>
      </c>
      <c r="N43" s="157"/>
      <c r="O43" s="1" t="s">
        <v>290</v>
      </c>
      <c r="P43" s="1" t="s">
        <v>290</v>
      </c>
      <c r="Q43" s="1" t="s">
        <v>290</v>
      </c>
      <c r="R43" s="99" t="s">
        <v>290</v>
      </c>
      <c r="S43" s="99" t="s">
        <v>444</v>
      </c>
      <c r="T43" s="99" t="s">
        <v>175</v>
      </c>
      <c r="U43" s="99" t="s">
        <v>447</v>
      </c>
      <c r="V43" s="99">
        <v>2</v>
      </c>
      <c r="W43" s="99" t="s">
        <v>361</v>
      </c>
      <c r="X43" s="99" t="s">
        <v>361</v>
      </c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</row>
    <row r="44" spans="1:83" s="4" customFormat="1" ht="12.75" customHeight="1">
      <c r="A44" s="90">
        <v>4</v>
      </c>
      <c r="B44" s="221" t="s">
        <v>431</v>
      </c>
      <c r="C44" s="164"/>
      <c r="D44" s="220"/>
      <c r="E44" s="110"/>
      <c r="F44" s="99">
        <v>1968</v>
      </c>
      <c r="G44" s="84">
        <v>72543</v>
      </c>
      <c r="H44" s="101" t="s">
        <v>70</v>
      </c>
      <c r="I44" s="281"/>
      <c r="J44" s="361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6"/>
      <c r="V44" s="106"/>
      <c r="W44" s="106"/>
      <c r="X44" s="106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</row>
    <row r="45" spans="1:83" s="4" customFormat="1" ht="12.75" customHeight="1">
      <c r="A45" s="90">
        <v>5</v>
      </c>
      <c r="B45" s="221" t="s">
        <v>432</v>
      </c>
      <c r="C45" s="164"/>
      <c r="D45" s="220"/>
      <c r="E45" s="110"/>
      <c r="F45" s="99">
        <v>1968</v>
      </c>
      <c r="G45" s="84">
        <v>7552</v>
      </c>
      <c r="H45" s="101" t="s">
        <v>70</v>
      </c>
      <c r="I45" s="281"/>
      <c r="J45" s="362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6"/>
      <c r="V45" s="106"/>
      <c r="W45" s="106"/>
      <c r="X45" s="106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</row>
    <row r="46" spans="1:83" s="4" customFormat="1" ht="12.75" customHeight="1">
      <c r="A46" s="90">
        <v>6</v>
      </c>
      <c r="B46" s="221" t="s">
        <v>433</v>
      </c>
      <c r="C46" s="164"/>
      <c r="D46" s="220"/>
      <c r="E46" s="110"/>
      <c r="F46" s="99">
        <v>1972</v>
      </c>
      <c r="G46" s="84">
        <v>11270</v>
      </c>
      <c r="H46" s="101" t="s">
        <v>70</v>
      </c>
      <c r="I46" s="281"/>
      <c r="J46" s="361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6"/>
      <c r="V46" s="106"/>
      <c r="W46" s="106"/>
      <c r="X46" s="106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</row>
    <row r="47" spans="1:83" s="4" customFormat="1" ht="15.75" customHeight="1">
      <c r="A47" s="343" t="s">
        <v>59</v>
      </c>
      <c r="B47" s="344"/>
      <c r="C47" s="344"/>
      <c r="D47" s="344"/>
      <c r="E47" s="344"/>
      <c r="F47" s="344"/>
      <c r="G47" s="161">
        <f>SUM(G41:G46)</f>
        <v>11580365</v>
      </c>
      <c r="H47" s="133"/>
      <c r="I47" s="250"/>
      <c r="J47" s="283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8"/>
      <c r="V47" s="128"/>
      <c r="W47" s="128"/>
      <c r="X47" s="128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</row>
    <row r="48" spans="1:83" s="4" customFormat="1" ht="12.75">
      <c r="A48" s="332" t="s">
        <v>103</v>
      </c>
      <c r="B48" s="333"/>
      <c r="C48" s="333"/>
      <c r="D48" s="333"/>
      <c r="E48" s="333"/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4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</row>
    <row r="49" spans="1:83" s="4" customFormat="1" ht="30" customHeight="1">
      <c r="A49" s="1">
        <v>1</v>
      </c>
      <c r="B49" s="221" t="s">
        <v>528</v>
      </c>
      <c r="C49" s="164" t="s">
        <v>156</v>
      </c>
      <c r="D49" s="220" t="s">
        <v>157</v>
      </c>
      <c r="E49" s="110" t="s">
        <v>142</v>
      </c>
      <c r="F49" s="99">
        <v>1960</v>
      </c>
      <c r="G49" s="320">
        <v>937000</v>
      </c>
      <c r="H49" s="227" t="s">
        <v>69</v>
      </c>
      <c r="I49" s="113" t="s">
        <v>534</v>
      </c>
      <c r="J49" s="69" t="s">
        <v>535</v>
      </c>
      <c r="K49" s="78" t="s">
        <v>537</v>
      </c>
      <c r="L49" s="78" t="s">
        <v>538</v>
      </c>
      <c r="M49" s="78" t="s">
        <v>539</v>
      </c>
      <c r="N49" s="78" t="s">
        <v>540</v>
      </c>
      <c r="O49" s="99" t="s">
        <v>175</v>
      </c>
      <c r="P49" s="99" t="s">
        <v>175</v>
      </c>
      <c r="Q49" s="99" t="s">
        <v>175</v>
      </c>
      <c r="R49" s="99" t="s">
        <v>175</v>
      </c>
      <c r="S49" s="99" t="s">
        <v>177</v>
      </c>
      <c r="T49" s="99" t="s">
        <v>175</v>
      </c>
      <c r="U49" s="99" t="s">
        <v>541</v>
      </c>
      <c r="V49" s="99">
        <v>2</v>
      </c>
      <c r="W49" s="99" t="s">
        <v>157</v>
      </c>
      <c r="X49" s="99" t="s">
        <v>142</v>
      </c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</row>
    <row r="50" spans="1:83" s="4" customFormat="1" ht="37.5" customHeight="1">
      <c r="A50" s="99">
        <v>2</v>
      </c>
      <c r="B50" s="221" t="s">
        <v>529</v>
      </c>
      <c r="C50" s="164" t="s">
        <v>530</v>
      </c>
      <c r="D50" s="220" t="s">
        <v>157</v>
      </c>
      <c r="E50" s="110" t="s">
        <v>142</v>
      </c>
      <c r="F50" s="99">
        <v>1965</v>
      </c>
      <c r="G50" s="320">
        <v>202000</v>
      </c>
      <c r="H50" s="227" t="s">
        <v>69</v>
      </c>
      <c r="I50" s="113" t="s">
        <v>536</v>
      </c>
      <c r="J50" s="225" t="s">
        <v>535</v>
      </c>
      <c r="K50" s="78" t="s">
        <v>537</v>
      </c>
      <c r="L50" s="78" t="s">
        <v>444</v>
      </c>
      <c r="M50" s="78" t="s">
        <v>542</v>
      </c>
      <c r="N50" s="78" t="s">
        <v>361</v>
      </c>
      <c r="O50" s="99" t="s">
        <v>175</v>
      </c>
      <c r="P50" s="99" t="s">
        <v>175</v>
      </c>
      <c r="Q50" s="99" t="s">
        <v>444</v>
      </c>
      <c r="R50" s="99" t="s">
        <v>290</v>
      </c>
      <c r="S50" s="99" t="s">
        <v>177</v>
      </c>
      <c r="T50" s="99" t="s">
        <v>177</v>
      </c>
      <c r="U50" s="99" t="s">
        <v>543</v>
      </c>
      <c r="V50" s="99">
        <v>1</v>
      </c>
      <c r="W50" s="99" t="s">
        <v>142</v>
      </c>
      <c r="X50" s="99" t="s">
        <v>142</v>
      </c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</row>
    <row r="51" spans="1:83" s="4" customFormat="1" ht="25.5">
      <c r="A51" s="99">
        <v>3</v>
      </c>
      <c r="B51" s="221" t="s">
        <v>531</v>
      </c>
      <c r="C51" s="164" t="s">
        <v>530</v>
      </c>
      <c r="D51" s="220" t="s">
        <v>157</v>
      </c>
      <c r="E51" s="110" t="s">
        <v>142</v>
      </c>
      <c r="F51" s="99">
        <v>1980</v>
      </c>
      <c r="G51" s="84">
        <v>2397</v>
      </c>
      <c r="H51" s="228" t="s">
        <v>70</v>
      </c>
      <c r="I51" s="113" t="s">
        <v>536</v>
      </c>
      <c r="J51" s="225" t="s">
        <v>535</v>
      </c>
      <c r="K51" s="78" t="s">
        <v>544</v>
      </c>
      <c r="L51" s="78" t="s">
        <v>444</v>
      </c>
      <c r="M51" s="78" t="s">
        <v>545</v>
      </c>
      <c r="N51" s="78" t="s">
        <v>361</v>
      </c>
      <c r="O51" s="99" t="s">
        <v>175</v>
      </c>
      <c r="P51" s="99" t="s">
        <v>175</v>
      </c>
      <c r="Q51" s="99" t="s">
        <v>444</v>
      </c>
      <c r="R51" s="99" t="s">
        <v>444</v>
      </c>
      <c r="S51" s="99" t="s">
        <v>177</v>
      </c>
      <c r="T51" s="99" t="s">
        <v>177</v>
      </c>
      <c r="U51" s="99" t="s">
        <v>546</v>
      </c>
      <c r="V51" s="99">
        <v>1</v>
      </c>
      <c r="W51" s="99" t="s">
        <v>142</v>
      </c>
      <c r="X51" s="99" t="s">
        <v>142</v>
      </c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</row>
    <row r="52" spans="1:83" s="4" customFormat="1" ht="12.75">
      <c r="A52" s="78">
        <v>4</v>
      </c>
      <c r="B52" s="221" t="s">
        <v>532</v>
      </c>
      <c r="C52" s="164"/>
      <c r="D52" s="220"/>
      <c r="E52" s="110"/>
      <c r="F52" s="99">
        <v>1965</v>
      </c>
      <c r="G52" s="84">
        <v>7052.29</v>
      </c>
      <c r="H52" s="228" t="s">
        <v>70</v>
      </c>
      <c r="I52" s="113"/>
      <c r="J52" s="225" t="s">
        <v>535</v>
      </c>
      <c r="K52" s="78"/>
      <c r="L52" s="78"/>
      <c r="M52" s="78"/>
      <c r="N52" s="78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</row>
    <row r="53" spans="1:83" s="4" customFormat="1" ht="12.75">
      <c r="A53" s="78">
        <v>5</v>
      </c>
      <c r="B53" s="221" t="s">
        <v>533</v>
      </c>
      <c r="C53" s="164"/>
      <c r="D53" s="220"/>
      <c r="E53" s="110"/>
      <c r="F53" s="99">
        <v>1965</v>
      </c>
      <c r="G53" s="84">
        <v>74534.31</v>
      </c>
      <c r="H53" s="228" t="s">
        <v>70</v>
      </c>
      <c r="I53" s="113"/>
      <c r="J53" s="225" t="s">
        <v>535</v>
      </c>
      <c r="K53" s="78"/>
      <c r="L53" s="78"/>
      <c r="M53" s="78"/>
      <c r="N53" s="78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</row>
    <row r="54" spans="1:83" s="4" customFormat="1" ht="15.75" customHeight="1">
      <c r="A54" s="343" t="s">
        <v>59</v>
      </c>
      <c r="B54" s="344"/>
      <c r="C54" s="344"/>
      <c r="D54" s="344"/>
      <c r="E54" s="344"/>
      <c r="F54" s="344"/>
      <c r="G54" s="134">
        <f>SUM(G49:G53)</f>
        <v>1222983.6</v>
      </c>
      <c r="H54" s="161"/>
      <c r="I54" s="135"/>
      <c r="J54" s="284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7"/>
      <c r="V54" s="137"/>
      <c r="W54" s="137"/>
      <c r="X54" s="137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</row>
    <row r="55" spans="1:83" s="4" customFormat="1" ht="12.75">
      <c r="A55" s="326" t="s">
        <v>102</v>
      </c>
      <c r="B55" s="326"/>
      <c r="C55" s="326"/>
      <c r="D55" s="326"/>
      <c r="E55" s="326"/>
      <c r="F55" s="326"/>
      <c r="G55" s="326"/>
      <c r="H55" s="326"/>
      <c r="I55" s="326"/>
      <c r="J55" s="326"/>
      <c r="K55" s="326"/>
      <c r="L55" s="326"/>
      <c r="M55" s="326"/>
      <c r="N55" s="326"/>
      <c r="O55" s="326"/>
      <c r="P55" s="326"/>
      <c r="Q55" s="326"/>
      <c r="R55" s="326"/>
      <c r="S55" s="326"/>
      <c r="T55" s="326"/>
      <c r="U55" s="326"/>
      <c r="V55" s="326"/>
      <c r="W55" s="326"/>
      <c r="X55" s="326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</row>
    <row r="56" spans="1:83" s="4" customFormat="1" ht="38.25">
      <c r="A56" s="78">
        <v>1</v>
      </c>
      <c r="B56" s="221" t="s">
        <v>628</v>
      </c>
      <c r="C56" s="164"/>
      <c r="D56" s="220" t="s">
        <v>349</v>
      </c>
      <c r="E56" s="110" t="s">
        <v>361</v>
      </c>
      <c r="F56" s="99">
        <v>1963</v>
      </c>
      <c r="G56" s="320">
        <v>7636000</v>
      </c>
      <c r="H56" s="227" t="s">
        <v>69</v>
      </c>
      <c r="I56" s="113" t="s">
        <v>631</v>
      </c>
      <c r="J56" s="69" t="s">
        <v>632</v>
      </c>
      <c r="K56" s="78" t="s">
        <v>634</v>
      </c>
      <c r="L56" s="78" t="s">
        <v>635</v>
      </c>
      <c r="M56" s="78" t="s">
        <v>636</v>
      </c>
      <c r="N56" s="78" t="s">
        <v>637</v>
      </c>
      <c r="O56" s="99"/>
      <c r="P56" s="99"/>
      <c r="Q56" s="99"/>
      <c r="R56" s="99"/>
      <c r="S56" s="99"/>
      <c r="T56" s="99"/>
      <c r="U56" s="99" t="s">
        <v>641</v>
      </c>
      <c r="V56" s="99">
        <v>3</v>
      </c>
      <c r="W56" s="99" t="s">
        <v>157</v>
      </c>
      <c r="X56" s="99" t="s">
        <v>142</v>
      </c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</row>
    <row r="57" spans="1:83" s="4" customFormat="1" ht="25.5">
      <c r="A57" s="78">
        <v>2</v>
      </c>
      <c r="B57" s="221" t="s">
        <v>629</v>
      </c>
      <c r="C57" s="164"/>
      <c r="D57" s="220" t="s">
        <v>349</v>
      </c>
      <c r="E57" s="110" t="s">
        <v>361</v>
      </c>
      <c r="F57" s="99">
        <v>1986</v>
      </c>
      <c r="G57" s="320">
        <v>1080000</v>
      </c>
      <c r="H57" s="227" t="s">
        <v>69</v>
      </c>
      <c r="I57" s="113" t="s">
        <v>631</v>
      </c>
      <c r="J57" s="225" t="s">
        <v>632</v>
      </c>
      <c r="K57" s="78" t="s">
        <v>638</v>
      </c>
      <c r="L57" s="78" t="s">
        <v>639</v>
      </c>
      <c r="M57" s="78" t="s">
        <v>539</v>
      </c>
      <c r="N57" s="78" t="s">
        <v>640</v>
      </c>
      <c r="O57" s="99"/>
      <c r="P57" s="99"/>
      <c r="Q57" s="99"/>
      <c r="R57" s="99"/>
      <c r="S57" s="99"/>
      <c r="T57" s="99"/>
      <c r="U57" s="99" t="s">
        <v>642</v>
      </c>
      <c r="V57" s="99">
        <v>1</v>
      </c>
      <c r="W57" s="99" t="s">
        <v>142</v>
      </c>
      <c r="X57" s="99" t="s">
        <v>142</v>
      </c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</row>
    <row r="58" spans="1:83" s="4" customFormat="1" ht="12.75">
      <c r="A58" s="78">
        <v>3</v>
      </c>
      <c r="B58" s="221" t="s">
        <v>630</v>
      </c>
      <c r="C58" s="164"/>
      <c r="D58" s="220" t="s">
        <v>349</v>
      </c>
      <c r="E58" s="110" t="s">
        <v>361</v>
      </c>
      <c r="F58" s="99">
        <v>2011</v>
      </c>
      <c r="G58" s="84">
        <v>1087000</v>
      </c>
      <c r="H58" s="228" t="s">
        <v>70</v>
      </c>
      <c r="I58" s="113" t="s">
        <v>633</v>
      </c>
      <c r="J58" s="225" t="s">
        <v>632</v>
      </c>
      <c r="K58" s="78"/>
      <c r="L58" s="78"/>
      <c r="M58" s="78"/>
      <c r="N58" s="78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</row>
    <row r="59" spans="1:83" s="4" customFormat="1" ht="15.75" customHeight="1">
      <c r="A59" s="343" t="s">
        <v>59</v>
      </c>
      <c r="B59" s="344"/>
      <c r="C59" s="344"/>
      <c r="D59" s="344"/>
      <c r="E59" s="344"/>
      <c r="F59" s="344"/>
      <c r="G59" s="134">
        <f>SUM(G56:G58)</f>
        <v>9803000</v>
      </c>
      <c r="H59" s="163"/>
      <c r="I59" s="126"/>
      <c r="J59" s="283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8"/>
      <c r="V59" s="128"/>
      <c r="W59" s="128"/>
      <c r="X59" s="128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</row>
    <row r="60" spans="1:83" s="4" customFormat="1" ht="12.75">
      <c r="A60" s="326" t="s">
        <v>135</v>
      </c>
      <c r="B60" s="326"/>
      <c r="C60" s="326"/>
      <c r="D60" s="326"/>
      <c r="E60" s="326"/>
      <c r="F60" s="326"/>
      <c r="G60" s="326"/>
      <c r="H60" s="326"/>
      <c r="I60" s="326"/>
      <c r="J60" s="326"/>
      <c r="K60" s="326"/>
      <c r="L60" s="326"/>
      <c r="M60" s="326"/>
      <c r="N60" s="326"/>
      <c r="O60" s="326"/>
      <c r="P60" s="326"/>
      <c r="Q60" s="326"/>
      <c r="R60" s="326"/>
      <c r="S60" s="326"/>
      <c r="T60" s="326"/>
      <c r="U60" s="326"/>
      <c r="V60" s="326"/>
      <c r="W60" s="326"/>
      <c r="X60" s="326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</row>
    <row r="61" spans="1:83" s="4" customFormat="1" ht="25.5">
      <c r="A61" s="78">
        <v>1</v>
      </c>
      <c r="B61" s="221" t="s">
        <v>259</v>
      </c>
      <c r="C61" s="164" t="s">
        <v>660</v>
      </c>
      <c r="D61" s="220" t="s">
        <v>157</v>
      </c>
      <c r="E61" s="110" t="s">
        <v>142</v>
      </c>
      <c r="F61" s="99">
        <v>1973</v>
      </c>
      <c r="G61" s="320">
        <v>3545000</v>
      </c>
      <c r="H61" s="227" t="s">
        <v>69</v>
      </c>
      <c r="I61" s="113" t="s">
        <v>664</v>
      </c>
      <c r="J61" s="69" t="s">
        <v>665</v>
      </c>
      <c r="K61" s="78" t="s">
        <v>537</v>
      </c>
      <c r="L61" s="78" t="s">
        <v>666</v>
      </c>
      <c r="M61" s="78" t="s">
        <v>667</v>
      </c>
      <c r="N61" s="78"/>
      <c r="O61" s="99" t="s">
        <v>294</v>
      </c>
      <c r="P61" s="99" t="s">
        <v>294</v>
      </c>
      <c r="Q61" s="99" t="s">
        <v>294</v>
      </c>
      <c r="R61" s="99" t="s">
        <v>294</v>
      </c>
      <c r="S61" s="99" t="s">
        <v>444</v>
      </c>
      <c r="T61" s="99" t="s">
        <v>294</v>
      </c>
      <c r="U61" s="99" t="s">
        <v>672</v>
      </c>
      <c r="V61" s="99">
        <v>3</v>
      </c>
      <c r="W61" s="99" t="s">
        <v>157</v>
      </c>
      <c r="X61" s="99" t="s">
        <v>142</v>
      </c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</row>
    <row r="62" spans="1:83" s="4" customFormat="1" ht="12.75">
      <c r="A62" s="78">
        <v>2</v>
      </c>
      <c r="B62" s="221" t="s">
        <v>661</v>
      </c>
      <c r="C62" s="164"/>
      <c r="D62" s="220" t="s">
        <v>157</v>
      </c>
      <c r="E62" s="110" t="s">
        <v>142</v>
      </c>
      <c r="F62" s="99">
        <v>1985</v>
      </c>
      <c r="G62" s="320">
        <v>330000</v>
      </c>
      <c r="H62" s="227" t="s">
        <v>69</v>
      </c>
      <c r="I62" s="113"/>
      <c r="J62" s="225" t="s">
        <v>668</v>
      </c>
      <c r="K62" s="78" t="s">
        <v>537</v>
      </c>
      <c r="L62" s="78" t="s">
        <v>666</v>
      </c>
      <c r="M62" s="78" t="s">
        <v>669</v>
      </c>
      <c r="N62" s="78"/>
      <c r="O62" s="99" t="s">
        <v>294</v>
      </c>
      <c r="P62" s="99" t="s">
        <v>294</v>
      </c>
      <c r="Q62" s="99" t="s">
        <v>671</v>
      </c>
      <c r="R62" s="99" t="s">
        <v>671</v>
      </c>
      <c r="S62" s="99" t="s">
        <v>444</v>
      </c>
      <c r="T62" s="99" t="s">
        <v>671</v>
      </c>
      <c r="U62" s="99" t="s">
        <v>673</v>
      </c>
      <c r="V62" s="99">
        <v>1</v>
      </c>
      <c r="W62" s="99" t="s">
        <v>142</v>
      </c>
      <c r="X62" s="99" t="s">
        <v>142</v>
      </c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</row>
    <row r="63" spans="1:83" s="4" customFormat="1" ht="12.75">
      <c r="A63" s="78">
        <v>3</v>
      </c>
      <c r="B63" s="221" t="s">
        <v>662</v>
      </c>
      <c r="C63" s="164"/>
      <c r="D63" s="220"/>
      <c r="E63" s="110"/>
      <c r="F63" s="99">
        <v>1973</v>
      </c>
      <c r="G63" s="84">
        <v>10733</v>
      </c>
      <c r="H63" s="228" t="s">
        <v>70</v>
      </c>
      <c r="I63" s="113"/>
      <c r="J63" s="225" t="s">
        <v>670</v>
      </c>
      <c r="K63" s="78"/>
      <c r="L63" s="78"/>
      <c r="M63" s="78"/>
      <c r="N63" s="78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</row>
    <row r="64" spans="1:83" s="4" customFormat="1" ht="12.75">
      <c r="A64" s="78">
        <v>4</v>
      </c>
      <c r="B64" s="221" t="s">
        <v>663</v>
      </c>
      <c r="C64" s="164"/>
      <c r="D64" s="220"/>
      <c r="E64" s="110"/>
      <c r="F64" s="99">
        <v>1973</v>
      </c>
      <c r="G64" s="84">
        <v>6557</v>
      </c>
      <c r="H64" s="228" t="s">
        <v>70</v>
      </c>
      <c r="I64" s="113"/>
      <c r="J64" s="225" t="s">
        <v>668</v>
      </c>
      <c r="K64" s="78"/>
      <c r="L64" s="78"/>
      <c r="M64" s="78"/>
      <c r="N64" s="78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</row>
    <row r="65" spans="1:24" s="29" customFormat="1" ht="15.75" customHeight="1">
      <c r="A65" s="335" t="s">
        <v>59</v>
      </c>
      <c r="B65" s="336"/>
      <c r="C65" s="336"/>
      <c r="D65" s="336"/>
      <c r="E65" s="336"/>
      <c r="F65" s="336"/>
      <c r="G65" s="134">
        <f>SUM(G61:G64)</f>
        <v>3892290</v>
      </c>
      <c r="H65" s="138"/>
      <c r="I65" s="139"/>
      <c r="J65" s="285"/>
      <c r="K65" s="131"/>
      <c r="L65" s="131"/>
      <c r="M65" s="131"/>
      <c r="N65" s="131"/>
      <c r="O65" s="131"/>
      <c r="P65" s="131"/>
      <c r="Q65" s="131"/>
      <c r="R65" s="131"/>
      <c r="S65" s="131"/>
      <c r="T65" s="131"/>
      <c r="U65" s="132"/>
      <c r="V65" s="132"/>
      <c r="W65" s="132"/>
      <c r="X65" s="140"/>
    </row>
    <row r="66" spans="1:24" s="89" customFormat="1" ht="12.75">
      <c r="A66" s="326" t="s">
        <v>101</v>
      </c>
      <c r="B66" s="326"/>
      <c r="C66" s="326"/>
      <c r="D66" s="326"/>
      <c r="E66" s="326"/>
      <c r="F66" s="326"/>
      <c r="G66" s="326"/>
      <c r="H66" s="326"/>
      <c r="I66" s="326"/>
      <c r="J66" s="326"/>
      <c r="K66" s="326"/>
      <c r="L66" s="326"/>
      <c r="M66" s="326"/>
      <c r="N66" s="326"/>
      <c r="O66" s="326"/>
      <c r="P66" s="326"/>
      <c r="Q66" s="326"/>
      <c r="R66" s="326"/>
      <c r="S66" s="326"/>
      <c r="T66" s="326"/>
      <c r="U66" s="326"/>
      <c r="V66" s="326"/>
      <c r="W66" s="326"/>
      <c r="X66" s="329"/>
    </row>
    <row r="67" spans="1:24" s="89" customFormat="1" ht="25.5">
      <c r="A67" s="78">
        <v>1</v>
      </c>
      <c r="B67" s="221" t="s">
        <v>680</v>
      </c>
      <c r="C67" s="164"/>
      <c r="D67" s="220" t="s">
        <v>349</v>
      </c>
      <c r="E67" s="110" t="s">
        <v>361</v>
      </c>
      <c r="F67" s="99">
        <v>1975</v>
      </c>
      <c r="G67" s="320">
        <v>2326000</v>
      </c>
      <c r="H67" s="227" t="s">
        <v>69</v>
      </c>
      <c r="I67" s="113" t="s">
        <v>714</v>
      </c>
      <c r="J67" s="339" t="s">
        <v>715</v>
      </c>
      <c r="K67" s="78" t="s">
        <v>718</v>
      </c>
      <c r="L67" s="78" t="s">
        <v>639</v>
      </c>
      <c r="M67" s="78" t="s">
        <v>719</v>
      </c>
      <c r="N67" s="78"/>
      <c r="O67" s="99" t="s">
        <v>290</v>
      </c>
      <c r="P67" s="99" t="s">
        <v>720</v>
      </c>
      <c r="Q67" s="99" t="s">
        <v>720</v>
      </c>
      <c r="R67" s="99" t="s">
        <v>720</v>
      </c>
      <c r="S67" s="99" t="s">
        <v>444</v>
      </c>
      <c r="T67" s="99" t="s">
        <v>175</v>
      </c>
      <c r="U67" s="99">
        <v>358</v>
      </c>
      <c r="V67" s="99">
        <v>1</v>
      </c>
      <c r="W67" s="99" t="s">
        <v>361</v>
      </c>
      <c r="X67" s="99" t="s">
        <v>361</v>
      </c>
    </row>
    <row r="68" spans="1:24" s="89" customFormat="1" ht="25.5" customHeight="1">
      <c r="A68" s="78">
        <v>2</v>
      </c>
      <c r="B68" s="221" t="s">
        <v>681</v>
      </c>
      <c r="C68" s="352" t="s">
        <v>682</v>
      </c>
      <c r="D68" s="220" t="s">
        <v>349</v>
      </c>
      <c r="E68" s="110" t="s">
        <v>361</v>
      </c>
      <c r="F68" s="99">
        <v>1990</v>
      </c>
      <c r="G68" s="364">
        <v>5325000</v>
      </c>
      <c r="H68" s="345" t="s">
        <v>69</v>
      </c>
      <c r="I68" s="113" t="s">
        <v>716</v>
      </c>
      <c r="J68" s="340"/>
      <c r="K68" s="78" t="s">
        <v>721</v>
      </c>
      <c r="L68" s="78" t="s">
        <v>639</v>
      </c>
      <c r="M68" s="78" t="s">
        <v>722</v>
      </c>
      <c r="N68" s="78"/>
      <c r="O68" s="99" t="s">
        <v>720</v>
      </c>
      <c r="P68" s="99" t="s">
        <v>294</v>
      </c>
      <c r="Q68" s="99" t="s">
        <v>294</v>
      </c>
      <c r="R68" s="99" t="s">
        <v>720</v>
      </c>
      <c r="S68" s="99" t="s">
        <v>444</v>
      </c>
      <c r="T68" s="99" t="s">
        <v>175</v>
      </c>
      <c r="U68" s="99"/>
      <c r="V68" s="99">
        <v>1</v>
      </c>
      <c r="W68" s="99" t="s">
        <v>361</v>
      </c>
      <c r="X68" s="99" t="s">
        <v>361</v>
      </c>
    </row>
    <row r="69" spans="1:24" s="89" customFormat="1" ht="26.25" customHeight="1">
      <c r="A69" s="78">
        <v>3</v>
      </c>
      <c r="B69" s="221" t="s">
        <v>683</v>
      </c>
      <c r="C69" s="353"/>
      <c r="D69" s="220" t="s">
        <v>349</v>
      </c>
      <c r="E69" s="110" t="s">
        <v>361</v>
      </c>
      <c r="F69" s="99">
        <v>1989</v>
      </c>
      <c r="G69" s="365"/>
      <c r="H69" s="346"/>
      <c r="I69" s="113"/>
      <c r="J69" s="340"/>
      <c r="K69" s="78" t="s">
        <v>721</v>
      </c>
      <c r="L69" s="78" t="s">
        <v>639</v>
      </c>
      <c r="M69" s="78" t="s">
        <v>722</v>
      </c>
      <c r="N69" s="78"/>
      <c r="O69" s="99" t="s">
        <v>720</v>
      </c>
      <c r="P69" s="99" t="s">
        <v>294</v>
      </c>
      <c r="Q69" s="99" t="s">
        <v>294</v>
      </c>
      <c r="R69" s="99" t="s">
        <v>720</v>
      </c>
      <c r="S69" s="99" t="s">
        <v>444</v>
      </c>
      <c r="T69" s="99" t="s">
        <v>175</v>
      </c>
      <c r="U69" s="99">
        <v>2859</v>
      </c>
      <c r="V69" s="99">
        <v>3</v>
      </c>
      <c r="W69" s="99" t="s">
        <v>361</v>
      </c>
      <c r="X69" s="99" t="s">
        <v>361</v>
      </c>
    </row>
    <row r="70" spans="1:24" s="89" customFormat="1" ht="12.75">
      <c r="A70" s="78">
        <v>4</v>
      </c>
      <c r="B70" s="221" t="s">
        <v>684</v>
      </c>
      <c r="C70" s="164" t="s">
        <v>685</v>
      </c>
      <c r="D70" s="220" t="s">
        <v>349</v>
      </c>
      <c r="E70" s="110" t="s">
        <v>361</v>
      </c>
      <c r="F70" s="99">
        <v>1976</v>
      </c>
      <c r="G70" s="320">
        <v>1732000</v>
      </c>
      <c r="H70" s="227" t="s">
        <v>69</v>
      </c>
      <c r="I70" s="113"/>
      <c r="J70" s="340"/>
      <c r="K70" s="78" t="s">
        <v>723</v>
      </c>
      <c r="L70" s="78" t="s">
        <v>639</v>
      </c>
      <c r="M70" s="78" t="s">
        <v>724</v>
      </c>
      <c r="N70" s="78"/>
      <c r="O70" s="99" t="s">
        <v>720</v>
      </c>
      <c r="P70" s="99" t="s">
        <v>720</v>
      </c>
      <c r="Q70" s="99" t="s">
        <v>720</v>
      </c>
      <c r="R70" s="99" t="s">
        <v>720</v>
      </c>
      <c r="S70" s="99" t="s">
        <v>444</v>
      </c>
      <c r="T70" s="99" t="s">
        <v>720</v>
      </c>
      <c r="U70" s="99">
        <v>672.13</v>
      </c>
      <c r="V70" s="99">
        <v>1</v>
      </c>
      <c r="W70" s="99" t="s">
        <v>361</v>
      </c>
      <c r="X70" s="99" t="s">
        <v>361</v>
      </c>
    </row>
    <row r="71" spans="1:24" s="89" customFormat="1" ht="25.5">
      <c r="A71" s="78">
        <v>5</v>
      </c>
      <c r="B71" s="221" t="s">
        <v>686</v>
      </c>
      <c r="C71" s="164"/>
      <c r="D71" s="220" t="s">
        <v>349</v>
      </c>
      <c r="E71" s="110" t="s">
        <v>361</v>
      </c>
      <c r="F71" s="99">
        <v>1989</v>
      </c>
      <c r="G71" s="320">
        <v>287000</v>
      </c>
      <c r="H71" s="227" t="s">
        <v>69</v>
      </c>
      <c r="I71" s="113"/>
      <c r="J71" s="340"/>
      <c r="K71" s="78" t="s">
        <v>725</v>
      </c>
      <c r="L71" s="78" t="s">
        <v>726</v>
      </c>
      <c r="M71" s="78" t="s">
        <v>727</v>
      </c>
      <c r="N71" s="78"/>
      <c r="O71" s="99" t="s">
        <v>175</v>
      </c>
      <c r="P71" s="99" t="s">
        <v>294</v>
      </c>
      <c r="Q71" s="99" t="s">
        <v>444</v>
      </c>
      <c r="R71" s="99" t="s">
        <v>294</v>
      </c>
      <c r="S71" s="99" t="s">
        <v>444</v>
      </c>
      <c r="T71" s="99" t="s">
        <v>444</v>
      </c>
      <c r="U71" s="99">
        <v>155</v>
      </c>
      <c r="V71" s="99">
        <v>1</v>
      </c>
      <c r="W71" s="99" t="s">
        <v>361</v>
      </c>
      <c r="X71" s="99" t="s">
        <v>361</v>
      </c>
    </row>
    <row r="72" spans="1:24" s="89" customFormat="1" ht="12.75">
      <c r="A72" s="78">
        <v>6</v>
      </c>
      <c r="B72" s="221" t="s">
        <v>687</v>
      </c>
      <c r="C72" s="164"/>
      <c r="D72" s="220" t="s">
        <v>361</v>
      </c>
      <c r="E72" s="110" t="s">
        <v>361</v>
      </c>
      <c r="F72" s="99">
        <v>1976</v>
      </c>
      <c r="G72" s="84">
        <v>2982</v>
      </c>
      <c r="H72" s="307" t="s">
        <v>70</v>
      </c>
      <c r="I72" s="113" t="s">
        <v>717</v>
      </c>
      <c r="J72" s="340"/>
      <c r="K72" s="78" t="s">
        <v>728</v>
      </c>
      <c r="L72" s="78" t="s">
        <v>729</v>
      </c>
      <c r="M72" s="78" t="s">
        <v>639</v>
      </c>
      <c r="N72" s="78"/>
      <c r="O72" s="99" t="s">
        <v>179</v>
      </c>
      <c r="P72" s="99" t="s">
        <v>444</v>
      </c>
      <c r="Q72" s="99" t="s">
        <v>444</v>
      </c>
      <c r="R72" s="99" t="s">
        <v>179</v>
      </c>
      <c r="S72" s="99" t="s">
        <v>444</v>
      </c>
      <c r="T72" s="99" t="s">
        <v>444</v>
      </c>
      <c r="U72" s="99"/>
      <c r="V72" s="99"/>
      <c r="W72" s="99"/>
      <c r="X72" s="99"/>
    </row>
    <row r="73" spans="1:24" s="89" customFormat="1" ht="25.5">
      <c r="A73" s="78">
        <v>7</v>
      </c>
      <c r="B73" s="221" t="s">
        <v>688</v>
      </c>
      <c r="C73" s="164"/>
      <c r="D73" s="220" t="s">
        <v>349</v>
      </c>
      <c r="E73" s="110" t="s">
        <v>361</v>
      </c>
      <c r="F73" s="99">
        <v>1989</v>
      </c>
      <c r="G73" s="320">
        <v>3545000</v>
      </c>
      <c r="H73" s="227" t="s">
        <v>69</v>
      </c>
      <c r="I73" s="115"/>
      <c r="J73" s="340"/>
      <c r="K73" s="78" t="s">
        <v>730</v>
      </c>
      <c r="L73" s="78" t="s">
        <v>639</v>
      </c>
      <c r="M73" s="78" t="s">
        <v>731</v>
      </c>
      <c r="N73" s="78"/>
      <c r="O73" s="99" t="s">
        <v>720</v>
      </c>
      <c r="P73" s="99" t="s">
        <v>294</v>
      </c>
      <c r="Q73" s="99" t="s">
        <v>294</v>
      </c>
      <c r="R73" s="99" t="s">
        <v>720</v>
      </c>
      <c r="S73" s="99" t="s">
        <v>444</v>
      </c>
      <c r="T73" s="99" t="s">
        <v>175</v>
      </c>
      <c r="U73" s="99">
        <v>1216</v>
      </c>
      <c r="V73" s="99">
        <v>1</v>
      </c>
      <c r="W73" s="99" t="s">
        <v>361</v>
      </c>
      <c r="X73" s="99" t="s">
        <v>361</v>
      </c>
    </row>
    <row r="74" spans="1:24" s="89" customFormat="1" ht="12.75">
      <c r="A74" s="78">
        <v>8</v>
      </c>
      <c r="B74" s="221" t="s">
        <v>689</v>
      </c>
      <c r="C74" s="164"/>
      <c r="D74" s="220" t="s">
        <v>361</v>
      </c>
      <c r="E74" s="110" t="s">
        <v>361</v>
      </c>
      <c r="F74" s="99">
        <v>1978</v>
      </c>
      <c r="G74" s="84">
        <v>27172</v>
      </c>
      <c r="H74" s="101" t="s">
        <v>70</v>
      </c>
      <c r="I74" s="115"/>
      <c r="J74" s="340"/>
      <c r="K74" s="78" t="s">
        <v>444</v>
      </c>
      <c r="L74" s="78" t="s">
        <v>444</v>
      </c>
      <c r="M74" s="78" t="s">
        <v>444</v>
      </c>
      <c r="N74" s="78"/>
      <c r="O74" s="99" t="s">
        <v>444</v>
      </c>
      <c r="P74" s="99" t="s">
        <v>444</v>
      </c>
      <c r="Q74" s="99" t="s">
        <v>444</v>
      </c>
      <c r="R74" s="99" t="s">
        <v>444</v>
      </c>
      <c r="S74" s="99" t="s">
        <v>444</v>
      </c>
      <c r="T74" s="99" t="s">
        <v>444</v>
      </c>
      <c r="U74" s="99" t="s">
        <v>444</v>
      </c>
      <c r="V74" s="99" t="s">
        <v>444</v>
      </c>
      <c r="W74" s="99" t="s">
        <v>444</v>
      </c>
      <c r="X74" s="99" t="s">
        <v>444</v>
      </c>
    </row>
    <row r="75" spans="1:24" s="89" customFormat="1" ht="12.75">
      <c r="A75" s="78">
        <v>9</v>
      </c>
      <c r="B75" s="221" t="s">
        <v>690</v>
      </c>
      <c r="C75" s="164"/>
      <c r="D75" s="220" t="s">
        <v>349</v>
      </c>
      <c r="E75" s="110" t="s">
        <v>361</v>
      </c>
      <c r="F75" s="99">
        <v>1972</v>
      </c>
      <c r="G75" s="84">
        <v>24528</v>
      </c>
      <c r="H75" s="101" t="s">
        <v>70</v>
      </c>
      <c r="I75" s="115"/>
      <c r="J75" s="340"/>
      <c r="K75" s="78" t="s">
        <v>444</v>
      </c>
      <c r="L75" s="78" t="s">
        <v>444</v>
      </c>
      <c r="M75" s="78" t="s">
        <v>444</v>
      </c>
      <c r="N75" s="78"/>
      <c r="O75" s="99" t="s">
        <v>444</v>
      </c>
      <c r="P75" s="99" t="s">
        <v>444</v>
      </c>
      <c r="Q75" s="99" t="s">
        <v>444</v>
      </c>
      <c r="R75" s="99" t="s">
        <v>444</v>
      </c>
      <c r="S75" s="99" t="s">
        <v>444</v>
      </c>
      <c r="T75" s="99" t="s">
        <v>444</v>
      </c>
      <c r="U75" s="99" t="s">
        <v>444</v>
      </c>
      <c r="V75" s="99" t="s">
        <v>444</v>
      </c>
      <c r="W75" s="99" t="s">
        <v>444</v>
      </c>
      <c r="X75" s="99" t="s">
        <v>444</v>
      </c>
    </row>
    <row r="76" spans="1:24" s="89" customFormat="1" ht="12.75">
      <c r="A76" s="78">
        <v>10</v>
      </c>
      <c r="B76" s="221" t="s">
        <v>691</v>
      </c>
      <c r="C76" s="164"/>
      <c r="D76" s="220" t="s">
        <v>349</v>
      </c>
      <c r="E76" s="110" t="s">
        <v>361</v>
      </c>
      <c r="F76" s="99">
        <v>1990</v>
      </c>
      <c r="G76" s="84">
        <v>7752</v>
      </c>
      <c r="H76" s="101" t="s">
        <v>70</v>
      </c>
      <c r="I76" s="115"/>
      <c r="J76" s="340"/>
      <c r="K76" s="78" t="s">
        <v>444</v>
      </c>
      <c r="L76" s="78" t="s">
        <v>444</v>
      </c>
      <c r="M76" s="78" t="s">
        <v>444</v>
      </c>
      <c r="N76" s="78"/>
      <c r="O76" s="99" t="s">
        <v>444</v>
      </c>
      <c r="P76" s="99" t="s">
        <v>444</v>
      </c>
      <c r="Q76" s="99" t="s">
        <v>444</v>
      </c>
      <c r="R76" s="99" t="s">
        <v>444</v>
      </c>
      <c r="S76" s="99" t="s">
        <v>444</v>
      </c>
      <c r="T76" s="99" t="s">
        <v>444</v>
      </c>
      <c r="U76" s="99" t="s">
        <v>444</v>
      </c>
      <c r="V76" s="99" t="s">
        <v>444</v>
      </c>
      <c r="W76" s="99" t="s">
        <v>444</v>
      </c>
      <c r="X76" s="99" t="s">
        <v>444</v>
      </c>
    </row>
    <row r="77" spans="1:24" s="89" customFormat="1" ht="12.75">
      <c r="A77" s="78">
        <v>11</v>
      </c>
      <c r="B77" s="221" t="s">
        <v>692</v>
      </c>
      <c r="C77" s="164"/>
      <c r="D77" s="220" t="s">
        <v>349</v>
      </c>
      <c r="E77" s="110" t="s">
        <v>361</v>
      </c>
      <c r="F77" s="99">
        <v>1978</v>
      </c>
      <c r="G77" s="84">
        <v>24668</v>
      </c>
      <c r="H77" s="101" t="s">
        <v>70</v>
      </c>
      <c r="I77" s="115"/>
      <c r="J77" s="340"/>
      <c r="K77" s="78" t="s">
        <v>444</v>
      </c>
      <c r="L77" s="78" t="s">
        <v>444</v>
      </c>
      <c r="M77" s="78" t="s">
        <v>444</v>
      </c>
      <c r="N77" s="78"/>
      <c r="O77" s="99" t="s">
        <v>444</v>
      </c>
      <c r="P77" s="99" t="s">
        <v>444</v>
      </c>
      <c r="Q77" s="99" t="s">
        <v>444</v>
      </c>
      <c r="R77" s="99" t="s">
        <v>444</v>
      </c>
      <c r="S77" s="99" t="s">
        <v>444</v>
      </c>
      <c r="T77" s="99" t="s">
        <v>444</v>
      </c>
      <c r="U77" s="99" t="s">
        <v>444</v>
      </c>
      <c r="V77" s="99" t="s">
        <v>444</v>
      </c>
      <c r="W77" s="99" t="s">
        <v>444</v>
      </c>
      <c r="X77" s="99" t="s">
        <v>444</v>
      </c>
    </row>
    <row r="78" spans="1:24" s="89" customFormat="1" ht="12.75">
      <c r="A78" s="78">
        <v>12</v>
      </c>
      <c r="B78" s="221" t="s">
        <v>693</v>
      </c>
      <c r="C78" s="164"/>
      <c r="D78" s="220" t="s">
        <v>361</v>
      </c>
      <c r="E78" s="110" t="s">
        <v>361</v>
      </c>
      <c r="F78" s="99">
        <v>1978</v>
      </c>
      <c r="G78" s="84">
        <v>12093</v>
      </c>
      <c r="H78" s="101" t="s">
        <v>70</v>
      </c>
      <c r="I78" s="115"/>
      <c r="J78" s="340"/>
      <c r="K78" s="78" t="s">
        <v>444</v>
      </c>
      <c r="L78" s="78" t="s">
        <v>444</v>
      </c>
      <c r="M78" s="78" t="s">
        <v>444</v>
      </c>
      <c r="N78" s="78"/>
      <c r="O78" s="99" t="s">
        <v>444</v>
      </c>
      <c r="P78" s="99" t="s">
        <v>444</v>
      </c>
      <c r="Q78" s="99" t="s">
        <v>444</v>
      </c>
      <c r="R78" s="99" t="s">
        <v>444</v>
      </c>
      <c r="S78" s="99" t="s">
        <v>444</v>
      </c>
      <c r="T78" s="99" t="s">
        <v>444</v>
      </c>
      <c r="U78" s="99" t="s">
        <v>444</v>
      </c>
      <c r="V78" s="99" t="s">
        <v>444</v>
      </c>
      <c r="W78" s="99" t="s">
        <v>444</v>
      </c>
      <c r="X78" s="99" t="s">
        <v>444</v>
      </c>
    </row>
    <row r="79" spans="1:24" s="89" customFormat="1" ht="12.75">
      <c r="A79" s="78">
        <v>13</v>
      </c>
      <c r="B79" s="221" t="s">
        <v>694</v>
      </c>
      <c r="C79" s="164"/>
      <c r="D79" s="220" t="s">
        <v>349</v>
      </c>
      <c r="E79" s="110" t="s">
        <v>361</v>
      </c>
      <c r="F79" s="99">
        <v>1978</v>
      </c>
      <c r="G79" s="84">
        <v>19354</v>
      </c>
      <c r="H79" s="101" t="s">
        <v>70</v>
      </c>
      <c r="I79" s="115"/>
      <c r="J79" s="340"/>
      <c r="K79" s="78" t="s">
        <v>444</v>
      </c>
      <c r="L79" s="78" t="s">
        <v>444</v>
      </c>
      <c r="M79" s="78" t="s">
        <v>444</v>
      </c>
      <c r="N79" s="78"/>
      <c r="O79" s="99" t="s">
        <v>444</v>
      </c>
      <c r="P79" s="99" t="s">
        <v>444</v>
      </c>
      <c r="Q79" s="99" t="s">
        <v>444</v>
      </c>
      <c r="R79" s="99" t="s">
        <v>444</v>
      </c>
      <c r="S79" s="99" t="s">
        <v>444</v>
      </c>
      <c r="T79" s="99" t="s">
        <v>444</v>
      </c>
      <c r="U79" s="99" t="s">
        <v>444</v>
      </c>
      <c r="V79" s="99" t="s">
        <v>444</v>
      </c>
      <c r="W79" s="99" t="s">
        <v>444</v>
      </c>
      <c r="X79" s="99" t="s">
        <v>444</v>
      </c>
    </row>
    <row r="80" spans="1:24" s="89" customFormat="1" ht="12.75">
      <c r="A80" s="78">
        <v>14</v>
      </c>
      <c r="B80" s="221" t="s">
        <v>695</v>
      </c>
      <c r="C80" s="164"/>
      <c r="D80" s="220" t="s">
        <v>349</v>
      </c>
      <c r="E80" s="110" t="s">
        <v>361</v>
      </c>
      <c r="F80" s="99" t="s">
        <v>713</v>
      </c>
      <c r="G80" s="84">
        <v>4357</v>
      </c>
      <c r="H80" s="101" t="s">
        <v>70</v>
      </c>
      <c r="I80" s="115"/>
      <c r="J80" s="340"/>
      <c r="K80" s="78" t="s">
        <v>444</v>
      </c>
      <c r="L80" s="78" t="s">
        <v>444</v>
      </c>
      <c r="M80" s="78" t="s">
        <v>444</v>
      </c>
      <c r="N80" s="78"/>
      <c r="O80" s="99" t="s">
        <v>444</v>
      </c>
      <c r="P80" s="99" t="s">
        <v>444</v>
      </c>
      <c r="Q80" s="99" t="s">
        <v>444</v>
      </c>
      <c r="R80" s="99" t="s">
        <v>444</v>
      </c>
      <c r="S80" s="99" t="s">
        <v>444</v>
      </c>
      <c r="T80" s="99" t="s">
        <v>444</v>
      </c>
      <c r="U80" s="99" t="s">
        <v>444</v>
      </c>
      <c r="V80" s="99" t="s">
        <v>444</v>
      </c>
      <c r="W80" s="99" t="s">
        <v>444</v>
      </c>
      <c r="X80" s="99" t="s">
        <v>444</v>
      </c>
    </row>
    <row r="81" spans="1:24" s="89" customFormat="1" ht="12.75">
      <c r="A81" s="78">
        <v>15</v>
      </c>
      <c r="B81" s="221" t="s">
        <v>696</v>
      </c>
      <c r="C81" s="164"/>
      <c r="D81" s="220" t="s">
        <v>349</v>
      </c>
      <c r="E81" s="110" t="s">
        <v>361</v>
      </c>
      <c r="F81" s="99">
        <v>1987</v>
      </c>
      <c r="G81" s="84">
        <v>18319</v>
      </c>
      <c r="H81" s="101" t="s">
        <v>70</v>
      </c>
      <c r="I81" s="115"/>
      <c r="J81" s="341"/>
      <c r="K81" s="78" t="s">
        <v>444</v>
      </c>
      <c r="L81" s="78" t="s">
        <v>444</v>
      </c>
      <c r="M81" s="78" t="s">
        <v>444</v>
      </c>
      <c r="N81" s="78"/>
      <c r="O81" s="99" t="s">
        <v>444</v>
      </c>
      <c r="P81" s="99" t="s">
        <v>444</v>
      </c>
      <c r="Q81" s="99" t="s">
        <v>444</v>
      </c>
      <c r="R81" s="99" t="s">
        <v>444</v>
      </c>
      <c r="S81" s="99" t="s">
        <v>444</v>
      </c>
      <c r="T81" s="99" t="s">
        <v>444</v>
      </c>
      <c r="U81" s="99" t="s">
        <v>444</v>
      </c>
      <c r="V81" s="99" t="s">
        <v>444</v>
      </c>
      <c r="W81" s="99" t="s">
        <v>444</v>
      </c>
      <c r="X81" s="99" t="s">
        <v>444</v>
      </c>
    </row>
    <row r="82" spans="1:24" s="89" customFormat="1" ht="12.75">
      <c r="A82" s="78">
        <v>16</v>
      </c>
      <c r="B82" s="221" t="s">
        <v>697</v>
      </c>
      <c r="C82" s="164"/>
      <c r="D82" s="220" t="s">
        <v>349</v>
      </c>
      <c r="E82" s="110" t="s">
        <v>361</v>
      </c>
      <c r="F82" s="99">
        <v>1989</v>
      </c>
      <c r="G82" s="84">
        <v>72681</v>
      </c>
      <c r="H82" s="101" t="s">
        <v>70</v>
      </c>
      <c r="I82" s="115"/>
      <c r="J82" s="341"/>
      <c r="K82" s="78" t="s">
        <v>444</v>
      </c>
      <c r="L82" s="78" t="s">
        <v>444</v>
      </c>
      <c r="M82" s="78" t="s">
        <v>444</v>
      </c>
      <c r="N82" s="78"/>
      <c r="O82" s="99" t="s">
        <v>444</v>
      </c>
      <c r="P82" s="99" t="s">
        <v>444</v>
      </c>
      <c r="Q82" s="99" t="s">
        <v>444</v>
      </c>
      <c r="R82" s="99" t="s">
        <v>444</v>
      </c>
      <c r="S82" s="99" t="s">
        <v>444</v>
      </c>
      <c r="T82" s="99" t="s">
        <v>444</v>
      </c>
      <c r="U82" s="99">
        <v>7000</v>
      </c>
      <c r="V82" s="99" t="s">
        <v>444</v>
      </c>
      <c r="W82" s="99" t="s">
        <v>444</v>
      </c>
      <c r="X82" s="99" t="s">
        <v>444</v>
      </c>
    </row>
    <row r="83" spans="1:24" s="89" customFormat="1" ht="12.75">
      <c r="A83" s="78">
        <v>17</v>
      </c>
      <c r="B83" s="221" t="s">
        <v>698</v>
      </c>
      <c r="C83" s="164"/>
      <c r="D83" s="220" t="s">
        <v>349</v>
      </c>
      <c r="E83" s="110" t="s">
        <v>361</v>
      </c>
      <c r="F83" s="99">
        <v>1990</v>
      </c>
      <c r="G83" s="84">
        <v>816</v>
      </c>
      <c r="H83" s="101" t="s">
        <v>70</v>
      </c>
      <c r="I83" s="115"/>
      <c r="J83" s="341"/>
      <c r="K83" s="78" t="s">
        <v>444</v>
      </c>
      <c r="L83" s="78" t="s">
        <v>444</v>
      </c>
      <c r="M83" s="78" t="s">
        <v>444</v>
      </c>
      <c r="N83" s="78"/>
      <c r="O83" s="99" t="s">
        <v>444</v>
      </c>
      <c r="P83" s="99" t="s">
        <v>444</v>
      </c>
      <c r="Q83" s="99" t="s">
        <v>444</v>
      </c>
      <c r="R83" s="99" t="s">
        <v>444</v>
      </c>
      <c r="S83" s="99" t="s">
        <v>444</v>
      </c>
      <c r="T83" s="99" t="s">
        <v>444</v>
      </c>
      <c r="U83" s="99" t="s">
        <v>444</v>
      </c>
      <c r="V83" s="99" t="s">
        <v>444</v>
      </c>
      <c r="W83" s="99" t="s">
        <v>444</v>
      </c>
      <c r="X83" s="99" t="s">
        <v>444</v>
      </c>
    </row>
    <row r="84" spans="1:24" s="89" customFormat="1" ht="12.75">
      <c r="A84" s="78">
        <v>18</v>
      </c>
      <c r="B84" s="221" t="s">
        <v>699</v>
      </c>
      <c r="C84" s="164"/>
      <c r="D84" s="220" t="s">
        <v>349</v>
      </c>
      <c r="E84" s="110" t="s">
        <v>361</v>
      </c>
      <c r="F84" s="99">
        <v>1976</v>
      </c>
      <c r="G84" s="84">
        <v>5741</v>
      </c>
      <c r="H84" s="101" t="s">
        <v>70</v>
      </c>
      <c r="I84" s="115"/>
      <c r="J84" s="341"/>
      <c r="K84" s="78" t="s">
        <v>444</v>
      </c>
      <c r="L84" s="78" t="s">
        <v>444</v>
      </c>
      <c r="M84" s="78" t="s">
        <v>444</v>
      </c>
      <c r="N84" s="78"/>
      <c r="O84" s="99" t="s">
        <v>444</v>
      </c>
      <c r="P84" s="99" t="s">
        <v>444</v>
      </c>
      <c r="Q84" s="99" t="s">
        <v>444</v>
      </c>
      <c r="R84" s="99" t="s">
        <v>444</v>
      </c>
      <c r="S84" s="99" t="s">
        <v>444</v>
      </c>
      <c r="T84" s="99" t="s">
        <v>444</v>
      </c>
      <c r="U84" s="99" t="s">
        <v>444</v>
      </c>
      <c r="V84" s="99" t="s">
        <v>444</v>
      </c>
      <c r="W84" s="99" t="s">
        <v>444</v>
      </c>
      <c r="X84" s="99" t="s">
        <v>444</v>
      </c>
    </row>
    <row r="85" spans="1:24" s="89" customFormat="1" ht="12.75">
      <c r="A85" s="78">
        <v>19</v>
      </c>
      <c r="B85" s="221" t="s">
        <v>700</v>
      </c>
      <c r="C85" s="164"/>
      <c r="D85" s="220" t="s">
        <v>349</v>
      </c>
      <c r="E85" s="110" t="s">
        <v>361</v>
      </c>
      <c r="F85" s="99">
        <v>1989</v>
      </c>
      <c r="G85" s="84">
        <v>1563</v>
      </c>
      <c r="H85" s="101" t="s">
        <v>70</v>
      </c>
      <c r="I85" s="115"/>
      <c r="J85" s="341"/>
      <c r="K85" s="78" t="s">
        <v>444</v>
      </c>
      <c r="L85" s="78" t="s">
        <v>444</v>
      </c>
      <c r="M85" s="78" t="s">
        <v>444</v>
      </c>
      <c r="N85" s="78"/>
      <c r="O85" s="99" t="s">
        <v>444</v>
      </c>
      <c r="P85" s="99" t="s">
        <v>444</v>
      </c>
      <c r="Q85" s="99" t="s">
        <v>444</v>
      </c>
      <c r="R85" s="99" t="s">
        <v>444</v>
      </c>
      <c r="S85" s="99" t="s">
        <v>444</v>
      </c>
      <c r="T85" s="99" t="s">
        <v>444</v>
      </c>
      <c r="U85" s="99" t="s">
        <v>444</v>
      </c>
      <c r="V85" s="99" t="s">
        <v>444</v>
      </c>
      <c r="W85" s="99" t="s">
        <v>444</v>
      </c>
      <c r="X85" s="99" t="s">
        <v>444</v>
      </c>
    </row>
    <row r="86" spans="1:24" s="89" customFormat="1" ht="12.75">
      <c r="A86" s="78">
        <v>20</v>
      </c>
      <c r="B86" s="221" t="s">
        <v>701</v>
      </c>
      <c r="C86" s="164"/>
      <c r="D86" s="220" t="s">
        <v>349</v>
      </c>
      <c r="E86" s="110" t="s">
        <v>361</v>
      </c>
      <c r="F86" s="99">
        <v>1978</v>
      </c>
      <c r="G86" s="84">
        <v>43811</v>
      </c>
      <c r="H86" s="101" t="s">
        <v>70</v>
      </c>
      <c r="I86" s="115"/>
      <c r="J86" s="341"/>
      <c r="K86" s="78" t="s">
        <v>444</v>
      </c>
      <c r="L86" s="78" t="s">
        <v>444</v>
      </c>
      <c r="M86" s="78" t="s">
        <v>444</v>
      </c>
      <c r="N86" s="78"/>
      <c r="O86" s="99" t="s">
        <v>444</v>
      </c>
      <c r="P86" s="99" t="s">
        <v>444</v>
      </c>
      <c r="Q86" s="99" t="s">
        <v>444</v>
      </c>
      <c r="R86" s="99" t="s">
        <v>444</v>
      </c>
      <c r="S86" s="99" t="s">
        <v>444</v>
      </c>
      <c r="T86" s="99" t="s">
        <v>444</v>
      </c>
      <c r="U86" s="99" t="s">
        <v>444</v>
      </c>
      <c r="V86" s="99" t="s">
        <v>444</v>
      </c>
      <c r="W86" s="99" t="s">
        <v>444</v>
      </c>
      <c r="X86" s="99" t="s">
        <v>444</v>
      </c>
    </row>
    <row r="87" spans="1:24" s="89" customFormat="1" ht="12.75">
      <c r="A87" s="78">
        <v>21</v>
      </c>
      <c r="B87" s="221" t="s">
        <v>702</v>
      </c>
      <c r="C87" s="164"/>
      <c r="D87" s="220" t="s">
        <v>361</v>
      </c>
      <c r="E87" s="110" t="s">
        <v>361</v>
      </c>
      <c r="F87" s="99">
        <v>1976</v>
      </c>
      <c r="G87" s="84">
        <v>72243</v>
      </c>
      <c r="H87" s="101" t="s">
        <v>70</v>
      </c>
      <c r="I87" s="115"/>
      <c r="J87" s="341"/>
      <c r="K87" s="78" t="s">
        <v>444</v>
      </c>
      <c r="L87" s="78" t="s">
        <v>444</v>
      </c>
      <c r="M87" s="78" t="s">
        <v>444</v>
      </c>
      <c r="N87" s="78"/>
      <c r="O87" s="99" t="s">
        <v>444</v>
      </c>
      <c r="P87" s="99" t="s">
        <v>444</v>
      </c>
      <c r="Q87" s="99" t="s">
        <v>444</v>
      </c>
      <c r="R87" s="99" t="s">
        <v>444</v>
      </c>
      <c r="S87" s="99" t="s">
        <v>444</v>
      </c>
      <c r="T87" s="99" t="s">
        <v>444</v>
      </c>
      <c r="U87" s="99" t="s">
        <v>444</v>
      </c>
      <c r="V87" s="99" t="s">
        <v>444</v>
      </c>
      <c r="W87" s="99" t="s">
        <v>444</v>
      </c>
      <c r="X87" s="99" t="s">
        <v>444</v>
      </c>
    </row>
    <row r="88" spans="1:24" s="89" customFormat="1" ht="12.75">
      <c r="A88" s="78">
        <v>22</v>
      </c>
      <c r="B88" s="221" t="s">
        <v>703</v>
      </c>
      <c r="C88" s="164"/>
      <c r="D88" s="220" t="s">
        <v>361</v>
      </c>
      <c r="E88" s="110" t="s">
        <v>361</v>
      </c>
      <c r="F88" s="99">
        <v>1976</v>
      </c>
      <c r="G88" s="84">
        <v>38508</v>
      </c>
      <c r="H88" s="101" t="s">
        <v>70</v>
      </c>
      <c r="I88" s="115"/>
      <c r="J88" s="341"/>
      <c r="K88" s="78" t="s">
        <v>444</v>
      </c>
      <c r="L88" s="78" t="s">
        <v>444</v>
      </c>
      <c r="M88" s="78" t="s">
        <v>444</v>
      </c>
      <c r="N88" s="78"/>
      <c r="O88" s="99" t="s">
        <v>444</v>
      </c>
      <c r="P88" s="99" t="s">
        <v>444</v>
      </c>
      <c r="Q88" s="99" t="s">
        <v>444</v>
      </c>
      <c r="R88" s="99" t="s">
        <v>444</v>
      </c>
      <c r="S88" s="99" t="s">
        <v>444</v>
      </c>
      <c r="T88" s="99" t="s">
        <v>444</v>
      </c>
      <c r="U88" s="99" t="s">
        <v>444</v>
      </c>
      <c r="V88" s="99" t="s">
        <v>444</v>
      </c>
      <c r="W88" s="99" t="s">
        <v>444</v>
      </c>
      <c r="X88" s="99" t="s">
        <v>444</v>
      </c>
    </row>
    <row r="89" spans="1:24" s="89" customFormat="1" ht="12.75">
      <c r="A89" s="78">
        <v>23</v>
      </c>
      <c r="B89" s="221" t="s">
        <v>704</v>
      </c>
      <c r="C89" s="164"/>
      <c r="D89" s="220" t="s">
        <v>361</v>
      </c>
      <c r="E89" s="110" t="s">
        <v>361</v>
      </c>
      <c r="F89" s="99">
        <v>1982</v>
      </c>
      <c r="G89" s="84">
        <v>5175.9</v>
      </c>
      <c r="H89" s="101" t="s">
        <v>70</v>
      </c>
      <c r="I89" s="115"/>
      <c r="J89" s="341"/>
      <c r="K89" s="78" t="s">
        <v>444</v>
      </c>
      <c r="L89" s="78" t="s">
        <v>444</v>
      </c>
      <c r="M89" s="78" t="s">
        <v>444</v>
      </c>
      <c r="N89" s="78"/>
      <c r="O89" s="99" t="s">
        <v>444</v>
      </c>
      <c r="P89" s="99" t="s">
        <v>444</v>
      </c>
      <c r="Q89" s="99" t="s">
        <v>444</v>
      </c>
      <c r="R89" s="99" t="s">
        <v>444</v>
      </c>
      <c r="S89" s="99" t="s">
        <v>444</v>
      </c>
      <c r="T89" s="99" t="s">
        <v>444</v>
      </c>
      <c r="U89" s="99" t="s">
        <v>444</v>
      </c>
      <c r="V89" s="99" t="s">
        <v>444</v>
      </c>
      <c r="W89" s="99" t="s">
        <v>444</v>
      </c>
      <c r="X89" s="99" t="s">
        <v>444</v>
      </c>
    </row>
    <row r="90" spans="1:24" s="89" customFormat="1" ht="12.75">
      <c r="A90" s="78">
        <v>24</v>
      </c>
      <c r="B90" s="221" t="s">
        <v>705</v>
      </c>
      <c r="C90" s="164"/>
      <c r="D90" s="220" t="s">
        <v>361</v>
      </c>
      <c r="E90" s="110" t="s">
        <v>361</v>
      </c>
      <c r="F90" s="99">
        <v>1983</v>
      </c>
      <c r="G90" s="84">
        <v>26396.4</v>
      </c>
      <c r="H90" s="101" t="s">
        <v>70</v>
      </c>
      <c r="I90" s="115"/>
      <c r="J90" s="341"/>
      <c r="K90" s="78" t="s">
        <v>444</v>
      </c>
      <c r="L90" s="78" t="s">
        <v>444</v>
      </c>
      <c r="M90" s="78" t="s">
        <v>444</v>
      </c>
      <c r="N90" s="78"/>
      <c r="O90" s="99" t="s">
        <v>444</v>
      </c>
      <c r="P90" s="99" t="s">
        <v>444</v>
      </c>
      <c r="Q90" s="99" t="s">
        <v>444</v>
      </c>
      <c r="R90" s="99" t="s">
        <v>444</v>
      </c>
      <c r="S90" s="99" t="s">
        <v>444</v>
      </c>
      <c r="T90" s="99" t="s">
        <v>444</v>
      </c>
      <c r="U90" s="99" t="s">
        <v>444</v>
      </c>
      <c r="V90" s="99" t="s">
        <v>444</v>
      </c>
      <c r="W90" s="99" t="s">
        <v>444</v>
      </c>
      <c r="X90" s="99" t="s">
        <v>444</v>
      </c>
    </row>
    <row r="91" spans="1:83" s="4" customFormat="1" ht="12.75">
      <c r="A91" s="78">
        <v>25</v>
      </c>
      <c r="B91" s="221" t="s">
        <v>706</v>
      </c>
      <c r="C91" s="164"/>
      <c r="D91" s="220" t="s">
        <v>361</v>
      </c>
      <c r="E91" s="110" t="s">
        <v>361</v>
      </c>
      <c r="F91" s="99">
        <v>1975</v>
      </c>
      <c r="G91" s="84">
        <v>3520.5</v>
      </c>
      <c r="H91" s="101" t="s">
        <v>70</v>
      </c>
      <c r="I91" s="115"/>
      <c r="J91" s="341"/>
      <c r="K91" s="78" t="s">
        <v>444</v>
      </c>
      <c r="L91" s="78" t="s">
        <v>444</v>
      </c>
      <c r="M91" s="78" t="s">
        <v>444</v>
      </c>
      <c r="N91" s="78"/>
      <c r="O91" s="99" t="s">
        <v>444</v>
      </c>
      <c r="P91" s="99" t="s">
        <v>444</v>
      </c>
      <c r="Q91" s="99" t="s">
        <v>444</v>
      </c>
      <c r="R91" s="99" t="s">
        <v>444</v>
      </c>
      <c r="S91" s="99" t="s">
        <v>444</v>
      </c>
      <c r="T91" s="99" t="s">
        <v>444</v>
      </c>
      <c r="U91" s="99" t="s">
        <v>444</v>
      </c>
      <c r="V91" s="99" t="s">
        <v>444</v>
      </c>
      <c r="W91" s="99" t="s">
        <v>444</v>
      </c>
      <c r="X91" s="99" t="s">
        <v>444</v>
      </c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</row>
    <row r="92" spans="1:83" s="4" customFormat="1" ht="12.75">
      <c r="A92" s="78">
        <v>26</v>
      </c>
      <c r="B92" s="221" t="s">
        <v>707</v>
      </c>
      <c r="C92" s="164"/>
      <c r="D92" s="220" t="s">
        <v>361</v>
      </c>
      <c r="E92" s="110" t="s">
        <v>361</v>
      </c>
      <c r="F92" s="99">
        <v>1961</v>
      </c>
      <c r="G92" s="84">
        <v>0</v>
      </c>
      <c r="H92" s="101" t="s">
        <v>70</v>
      </c>
      <c r="I92" s="115"/>
      <c r="J92" s="341"/>
      <c r="K92" s="78" t="s">
        <v>444</v>
      </c>
      <c r="L92" s="78" t="s">
        <v>444</v>
      </c>
      <c r="M92" s="78" t="s">
        <v>444</v>
      </c>
      <c r="N92" s="78"/>
      <c r="O92" s="99" t="s">
        <v>444</v>
      </c>
      <c r="P92" s="99" t="s">
        <v>444</v>
      </c>
      <c r="Q92" s="99" t="s">
        <v>444</v>
      </c>
      <c r="R92" s="99" t="s">
        <v>444</v>
      </c>
      <c r="S92" s="99" t="s">
        <v>444</v>
      </c>
      <c r="T92" s="99" t="s">
        <v>444</v>
      </c>
      <c r="U92" s="99" t="s">
        <v>444</v>
      </c>
      <c r="V92" s="99" t="s">
        <v>444</v>
      </c>
      <c r="W92" s="99" t="s">
        <v>444</v>
      </c>
      <c r="X92" s="99" t="s">
        <v>444</v>
      </c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</row>
    <row r="93" spans="1:83" s="4" customFormat="1" ht="12.75">
      <c r="A93" s="78">
        <v>27</v>
      </c>
      <c r="B93" s="221" t="s">
        <v>703</v>
      </c>
      <c r="C93" s="164"/>
      <c r="D93" s="220" t="s">
        <v>361</v>
      </c>
      <c r="E93" s="110" t="s">
        <v>361</v>
      </c>
      <c r="F93" s="99">
        <v>1896</v>
      </c>
      <c r="G93" s="84">
        <v>0</v>
      </c>
      <c r="H93" s="101" t="s">
        <v>70</v>
      </c>
      <c r="I93" s="115"/>
      <c r="J93" s="341"/>
      <c r="K93" s="78" t="s">
        <v>444</v>
      </c>
      <c r="L93" s="78" t="s">
        <v>444</v>
      </c>
      <c r="M93" s="78" t="s">
        <v>444</v>
      </c>
      <c r="N93" s="78"/>
      <c r="O93" s="99" t="s">
        <v>444</v>
      </c>
      <c r="P93" s="99" t="s">
        <v>444</v>
      </c>
      <c r="Q93" s="99" t="s">
        <v>444</v>
      </c>
      <c r="R93" s="99" t="s">
        <v>444</v>
      </c>
      <c r="S93" s="99" t="s">
        <v>444</v>
      </c>
      <c r="T93" s="99" t="s">
        <v>444</v>
      </c>
      <c r="U93" s="99" t="s">
        <v>444</v>
      </c>
      <c r="V93" s="99" t="s">
        <v>444</v>
      </c>
      <c r="W93" s="99" t="s">
        <v>444</v>
      </c>
      <c r="X93" s="99" t="s">
        <v>444</v>
      </c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</row>
    <row r="94" spans="1:83" s="4" customFormat="1" ht="12.75">
      <c r="A94" s="78">
        <v>28</v>
      </c>
      <c r="B94" s="221" t="s">
        <v>708</v>
      </c>
      <c r="C94" s="164"/>
      <c r="D94" s="220" t="s">
        <v>361</v>
      </c>
      <c r="E94" s="110" t="s">
        <v>361</v>
      </c>
      <c r="F94" s="99">
        <v>1961</v>
      </c>
      <c r="G94" s="84">
        <v>0</v>
      </c>
      <c r="H94" s="101" t="s">
        <v>70</v>
      </c>
      <c r="I94" s="115"/>
      <c r="J94" s="341"/>
      <c r="K94" s="78" t="s">
        <v>444</v>
      </c>
      <c r="L94" s="78" t="s">
        <v>444</v>
      </c>
      <c r="M94" s="78" t="s">
        <v>444</v>
      </c>
      <c r="N94" s="78"/>
      <c r="O94" s="99" t="s">
        <v>444</v>
      </c>
      <c r="P94" s="99" t="s">
        <v>444</v>
      </c>
      <c r="Q94" s="99" t="s">
        <v>444</v>
      </c>
      <c r="R94" s="99" t="s">
        <v>444</v>
      </c>
      <c r="S94" s="99" t="s">
        <v>444</v>
      </c>
      <c r="T94" s="99" t="s">
        <v>444</v>
      </c>
      <c r="U94" s="99" t="s">
        <v>444</v>
      </c>
      <c r="V94" s="99" t="s">
        <v>444</v>
      </c>
      <c r="W94" s="99" t="s">
        <v>444</v>
      </c>
      <c r="X94" s="99" t="s">
        <v>444</v>
      </c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</row>
    <row r="95" spans="1:83" s="4" customFormat="1" ht="12.75">
      <c r="A95" s="78">
        <v>29</v>
      </c>
      <c r="B95" s="221" t="s">
        <v>709</v>
      </c>
      <c r="C95" s="164"/>
      <c r="D95" s="220" t="s">
        <v>361</v>
      </c>
      <c r="E95" s="110" t="s">
        <v>361</v>
      </c>
      <c r="F95" s="99">
        <v>1982</v>
      </c>
      <c r="G95" s="84">
        <v>57912</v>
      </c>
      <c r="H95" s="101" t="s">
        <v>70</v>
      </c>
      <c r="I95" s="115"/>
      <c r="J95" s="341"/>
      <c r="K95" s="78" t="s">
        <v>444</v>
      </c>
      <c r="L95" s="78" t="s">
        <v>444</v>
      </c>
      <c r="M95" s="78" t="s">
        <v>444</v>
      </c>
      <c r="N95" s="78"/>
      <c r="O95" s="99" t="s">
        <v>444</v>
      </c>
      <c r="P95" s="99" t="s">
        <v>444</v>
      </c>
      <c r="Q95" s="99" t="s">
        <v>444</v>
      </c>
      <c r="R95" s="99" t="s">
        <v>444</v>
      </c>
      <c r="S95" s="99" t="s">
        <v>444</v>
      </c>
      <c r="T95" s="99" t="s">
        <v>444</v>
      </c>
      <c r="U95" s="99" t="s">
        <v>444</v>
      </c>
      <c r="V95" s="99" t="s">
        <v>444</v>
      </c>
      <c r="W95" s="99" t="s">
        <v>444</v>
      </c>
      <c r="X95" s="99" t="s">
        <v>444</v>
      </c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</row>
    <row r="96" spans="1:83" s="4" customFormat="1" ht="12.75">
      <c r="A96" s="78">
        <v>30</v>
      </c>
      <c r="B96" s="221" t="s">
        <v>710</v>
      </c>
      <c r="C96" s="164"/>
      <c r="D96" s="220" t="s">
        <v>361</v>
      </c>
      <c r="E96" s="110" t="s">
        <v>361</v>
      </c>
      <c r="F96" s="99">
        <v>1984</v>
      </c>
      <c r="G96" s="84">
        <v>181613</v>
      </c>
      <c r="H96" s="101" t="s">
        <v>70</v>
      </c>
      <c r="I96" s="115"/>
      <c r="J96" s="341"/>
      <c r="K96" s="78" t="s">
        <v>444</v>
      </c>
      <c r="L96" s="78" t="s">
        <v>444</v>
      </c>
      <c r="M96" s="78" t="s">
        <v>444</v>
      </c>
      <c r="N96" s="78"/>
      <c r="O96" s="99" t="s">
        <v>444</v>
      </c>
      <c r="P96" s="99" t="s">
        <v>444</v>
      </c>
      <c r="Q96" s="99" t="s">
        <v>444</v>
      </c>
      <c r="R96" s="99" t="s">
        <v>444</v>
      </c>
      <c r="S96" s="99" t="s">
        <v>444</v>
      </c>
      <c r="T96" s="99" t="s">
        <v>444</v>
      </c>
      <c r="U96" s="99" t="s">
        <v>444</v>
      </c>
      <c r="V96" s="99" t="s">
        <v>444</v>
      </c>
      <c r="W96" s="99" t="s">
        <v>444</v>
      </c>
      <c r="X96" s="99" t="s">
        <v>444</v>
      </c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</row>
    <row r="97" spans="1:83" s="4" customFormat="1" ht="12.75">
      <c r="A97" s="78">
        <v>31</v>
      </c>
      <c r="B97" s="221" t="s">
        <v>711</v>
      </c>
      <c r="C97" s="164"/>
      <c r="D97" s="220" t="s">
        <v>349</v>
      </c>
      <c r="E97" s="110" t="s">
        <v>361</v>
      </c>
      <c r="F97" s="99">
        <v>1978</v>
      </c>
      <c r="G97" s="84">
        <v>175427</v>
      </c>
      <c r="H97" s="101" t="s">
        <v>70</v>
      </c>
      <c r="I97" s="115"/>
      <c r="J97" s="341"/>
      <c r="K97" s="78" t="s">
        <v>444</v>
      </c>
      <c r="L97" s="78" t="s">
        <v>444</v>
      </c>
      <c r="M97" s="78" t="s">
        <v>444</v>
      </c>
      <c r="N97" s="78"/>
      <c r="O97" s="99" t="s">
        <v>444</v>
      </c>
      <c r="P97" s="99" t="s">
        <v>444</v>
      </c>
      <c r="Q97" s="99" t="s">
        <v>444</v>
      </c>
      <c r="R97" s="99" t="s">
        <v>444</v>
      </c>
      <c r="S97" s="99" t="s">
        <v>444</v>
      </c>
      <c r="T97" s="99" t="s">
        <v>444</v>
      </c>
      <c r="U97" s="99" t="s">
        <v>444</v>
      </c>
      <c r="V97" s="99" t="s">
        <v>444</v>
      </c>
      <c r="W97" s="99" t="s">
        <v>444</v>
      </c>
      <c r="X97" s="99" t="s">
        <v>444</v>
      </c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</row>
    <row r="98" spans="1:83" s="4" customFormat="1" ht="12.75">
      <c r="A98" s="78">
        <v>32</v>
      </c>
      <c r="B98" s="221" t="s">
        <v>712</v>
      </c>
      <c r="C98" s="164"/>
      <c r="D98" s="220" t="s">
        <v>349</v>
      </c>
      <c r="E98" s="110" t="s">
        <v>361</v>
      </c>
      <c r="F98" s="99">
        <v>1971</v>
      </c>
      <c r="G98" s="84">
        <v>42380</v>
      </c>
      <c r="H98" s="101" t="s">
        <v>70</v>
      </c>
      <c r="I98" s="115"/>
      <c r="J98" s="342"/>
      <c r="K98" s="78" t="s">
        <v>444</v>
      </c>
      <c r="L98" s="78" t="s">
        <v>444</v>
      </c>
      <c r="M98" s="78" t="s">
        <v>444</v>
      </c>
      <c r="N98" s="78"/>
      <c r="O98" s="99" t="s">
        <v>444</v>
      </c>
      <c r="P98" s="99" t="s">
        <v>444</v>
      </c>
      <c r="Q98" s="99" t="s">
        <v>444</v>
      </c>
      <c r="R98" s="99" t="s">
        <v>444</v>
      </c>
      <c r="S98" s="99" t="s">
        <v>444</v>
      </c>
      <c r="T98" s="99" t="s">
        <v>444</v>
      </c>
      <c r="U98" s="99" t="s">
        <v>444</v>
      </c>
      <c r="V98" s="99" t="s">
        <v>444</v>
      </c>
      <c r="W98" s="99" t="s">
        <v>444</v>
      </c>
      <c r="X98" s="99" t="s">
        <v>444</v>
      </c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</row>
    <row r="99" spans="1:83" s="4" customFormat="1" ht="15.75" customHeight="1">
      <c r="A99" s="335" t="s">
        <v>59</v>
      </c>
      <c r="B99" s="336"/>
      <c r="C99" s="336"/>
      <c r="D99" s="336"/>
      <c r="E99" s="336"/>
      <c r="F99" s="336"/>
      <c r="G99" s="134">
        <f>SUM(G67:G98)</f>
        <v>14084012.8</v>
      </c>
      <c r="H99" s="308"/>
      <c r="I99" s="139"/>
      <c r="J99" s="285"/>
      <c r="K99" s="131"/>
      <c r="L99" s="131"/>
      <c r="M99" s="131"/>
      <c r="N99" s="131"/>
      <c r="O99" s="131"/>
      <c r="P99" s="131"/>
      <c r="Q99" s="131"/>
      <c r="R99" s="131"/>
      <c r="S99" s="131"/>
      <c r="T99" s="131"/>
      <c r="U99" s="132"/>
      <c r="V99" s="132"/>
      <c r="W99" s="132"/>
      <c r="X99" s="132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</row>
    <row r="100" spans="1:83" s="4" customFormat="1" ht="13.5" customHeight="1">
      <c r="A100" s="329" t="s">
        <v>100</v>
      </c>
      <c r="B100" s="330"/>
      <c r="C100" s="330"/>
      <c r="D100" s="330"/>
      <c r="E100" s="330"/>
      <c r="F100" s="330"/>
      <c r="G100" s="330"/>
      <c r="H100" s="330"/>
      <c r="I100" s="330"/>
      <c r="J100" s="330"/>
      <c r="K100" s="330"/>
      <c r="L100" s="330"/>
      <c r="M100" s="330"/>
      <c r="N100" s="330"/>
      <c r="O100" s="330"/>
      <c r="P100" s="330"/>
      <c r="Q100" s="330"/>
      <c r="R100" s="330"/>
      <c r="S100" s="330"/>
      <c r="T100" s="330"/>
      <c r="U100" s="330"/>
      <c r="V100" s="330"/>
      <c r="W100" s="330"/>
      <c r="X100" s="331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</row>
    <row r="101" spans="1:83" s="4" customFormat="1" ht="76.5">
      <c r="A101" s="78">
        <v>1</v>
      </c>
      <c r="B101" s="221" t="s">
        <v>92</v>
      </c>
      <c r="C101" s="164" t="s">
        <v>768</v>
      </c>
      <c r="D101" s="220" t="s">
        <v>157</v>
      </c>
      <c r="E101" s="110" t="s">
        <v>142</v>
      </c>
      <c r="F101" s="99">
        <v>1963</v>
      </c>
      <c r="G101" s="320">
        <v>6333000</v>
      </c>
      <c r="H101" s="227" t="s">
        <v>69</v>
      </c>
      <c r="I101" s="113" t="s">
        <v>769</v>
      </c>
      <c r="J101" s="69" t="s">
        <v>770</v>
      </c>
      <c r="K101" s="78" t="s">
        <v>728</v>
      </c>
      <c r="L101" s="78" t="s">
        <v>771</v>
      </c>
      <c r="M101" s="78" t="s">
        <v>772</v>
      </c>
      <c r="N101" s="190" t="s">
        <v>773</v>
      </c>
      <c r="O101" s="78" t="s">
        <v>175</v>
      </c>
      <c r="P101" s="78" t="s">
        <v>290</v>
      </c>
      <c r="Q101" s="78" t="s">
        <v>175</v>
      </c>
      <c r="R101" s="78" t="s">
        <v>176</v>
      </c>
      <c r="S101" s="78" t="s">
        <v>444</v>
      </c>
      <c r="T101" s="78" t="s">
        <v>175</v>
      </c>
      <c r="U101" s="279">
        <v>3400</v>
      </c>
      <c r="V101" s="78" t="s">
        <v>774</v>
      </c>
      <c r="W101" s="251" t="s">
        <v>157</v>
      </c>
      <c r="X101" s="251" t="s">
        <v>142</v>
      </c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</row>
    <row r="102" spans="1:83" s="7" customFormat="1" ht="15.75">
      <c r="A102" s="327" t="s">
        <v>55</v>
      </c>
      <c r="B102" s="328"/>
      <c r="C102" s="328"/>
      <c r="D102" s="328"/>
      <c r="E102" s="328"/>
      <c r="F102" s="328"/>
      <c r="G102" s="120">
        <f>SUM(G101)</f>
        <v>6333000</v>
      </c>
      <c r="H102" s="121"/>
      <c r="I102" s="122"/>
      <c r="J102" s="286"/>
      <c r="K102" s="123"/>
      <c r="L102" s="123"/>
      <c r="M102" s="123"/>
      <c r="N102" s="123"/>
      <c r="O102" s="123"/>
      <c r="P102" s="123"/>
      <c r="Q102" s="123"/>
      <c r="R102" s="123"/>
      <c r="S102" s="123"/>
      <c r="T102" s="123"/>
      <c r="U102" s="123"/>
      <c r="V102" s="123"/>
      <c r="W102" s="123"/>
      <c r="X102" s="124"/>
      <c r="Y102" s="62"/>
      <c r="Z102" s="62"/>
      <c r="AA102" s="62"/>
      <c r="AB102" s="62"/>
      <c r="AC102" s="62"/>
      <c r="AD102" s="62"/>
      <c r="AE102" s="62"/>
      <c r="AF102" s="62"/>
      <c r="AG102" s="62"/>
      <c r="AH102" s="62"/>
      <c r="AI102" s="62"/>
      <c r="AJ102" s="62"/>
      <c r="AK102" s="62"/>
      <c r="AL102" s="62"/>
      <c r="AM102" s="62"/>
      <c r="AN102" s="62"/>
      <c r="AO102" s="62"/>
      <c r="AP102" s="62"/>
      <c r="AQ102" s="62"/>
      <c r="AR102" s="62"/>
      <c r="AS102" s="62"/>
      <c r="AT102" s="62"/>
      <c r="AU102" s="62"/>
      <c r="AV102" s="62"/>
      <c r="AW102" s="62"/>
      <c r="AX102" s="62"/>
      <c r="AY102" s="62"/>
      <c r="AZ102" s="62"/>
      <c r="BA102" s="62"/>
      <c r="BB102" s="62"/>
      <c r="BC102" s="62"/>
      <c r="BD102" s="62"/>
      <c r="BE102" s="62"/>
      <c r="BF102" s="62"/>
      <c r="BG102" s="62"/>
      <c r="BH102" s="62"/>
      <c r="BI102" s="62"/>
      <c r="BJ102" s="62"/>
      <c r="BK102" s="62"/>
      <c r="BL102" s="62"/>
      <c r="BM102" s="62"/>
      <c r="BN102" s="62"/>
      <c r="BO102" s="62"/>
      <c r="BP102" s="62"/>
      <c r="BQ102" s="62"/>
      <c r="BR102" s="62"/>
      <c r="BS102" s="62"/>
      <c r="BT102" s="62"/>
      <c r="BU102" s="62"/>
      <c r="BV102" s="62"/>
      <c r="BW102" s="62"/>
      <c r="BX102" s="62"/>
      <c r="BY102" s="62"/>
      <c r="BZ102" s="62"/>
      <c r="CA102" s="62"/>
      <c r="CB102" s="62"/>
      <c r="CC102" s="62"/>
      <c r="CD102" s="62"/>
      <c r="CE102" s="62"/>
    </row>
    <row r="103" spans="1:83" s="7" customFormat="1" ht="12.75" customHeight="1">
      <c r="A103" s="326" t="s">
        <v>812</v>
      </c>
      <c r="B103" s="326"/>
      <c r="C103" s="326"/>
      <c r="D103" s="326"/>
      <c r="E103" s="326"/>
      <c r="F103" s="326"/>
      <c r="G103" s="326"/>
      <c r="H103" s="326"/>
      <c r="I103" s="326"/>
      <c r="J103" s="326"/>
      <c r="K103" s="326"/>
      <c r="L103" s="326"/>
      <c r="M103" s="326"/>
      <c r="N103" s="326"/>
      <c r="O103" s="326"/>
      <c r="P103" s="326"/>
      <c r="Q103" s="326"/>
      <c r="R103" s="326"/>
      <c r="S103" s="326"/>
      <c r="T103" s="326"/>
      <c r="U103" s="326"/>
      <c r="V103" s="326"/>
      <c r="W103" s="326"/>
      <c r="X103" s="326"/>
      <c r="Y103" s="62"/>
      <c r="Z103" s="62"/>
      <c r="AA103" s="62"/>
      <c r="AB103" s="62"/>
      <c r="AC103" s="62"/>
      <c r="AD103" s="62"/>
      <c r="AE103" s="62"/>
      <c r="AF103" s="62"/>
      <c r="AG103" s="62"/>
      <c r="AH103" s="62"/>
      <c r="AI103" s="62"/>
      <c r="AJ103" s="62"/>
      <c r="AK103" s="62"/>
      <c r="AL103" s="62"/>
      <c r="AM103" s="62"/>
      <c r="AN103" s="62"/>
      <c r="AO103" s="62"/>
      <c r="AP103" s="62"/>
      <c r="AQ103" s="62"/>
      <c r="AR103" s="62"/>
      <c r="AS103" s="62"/>
      <c r="AT103" s="62"/>
      <c r="AU103" s="62"/>
      <c r="AV103" s="62"/>
      <c r="AW103" s="62"/>
      <c r="AX103" s="62"/>
      <c r="AY103" s="62"/>
      <c r="AZ103" s="62"/>
      <c r="BA103" s="62"/>
      <c r="BB103" s="62"/>
      <c r="BC103" s="62"/>
      <c r="BD103" s="62"/>
      <c r="BE103" s="62"/>
      <c r="BF103" s="62"/>
      <c r="BG103" s="62"/>
      <c r="BH103" s="62"/>
      <c r="BI103" s="62"/>
      <c r="BJ103" s="62"/>
      <c r="BK103" s="62"/>
      <c r="BL103" s="62"/>
      <c r="BM103" s="62"/>
      <c r="BN103" s="62"/>
      <c r="BO103" s="62"/>
      <c r="BP103" s="62"/>
      <c r="BQ103" s="62"/>
      <c r="BR103" s="62"/>
      <c r="BS103" s="62"/>
      <c r="BT103" s="62"/>
      <c r="BU103" s="62"/>
      <c r="BV103" s="62"/>
      <c r="BW103" s="62"/>
      <c r="BX103" s="62"/>
      <c r="BY103" s="62"/>
      <c r="BZ103" s="62"/>
      <c r="CA103" s="62"/>
      <c r="CB103" s="62"/>
      <c r="CC103" s="62"/>
      <c r="CD103" s="62"/>
      <c r="CE103" s="62"/>
    </row>
    <row r="104" spans="1:83" s="4" customFormat="1" ht="25.5">
      <c r="A104" s="78">
        <v>1</v>
      </c>
      <c r="B104" s="221" t="s">
        <v>813</v>
      </c>
      <c r="C104" s="301" t="s">
        <v>660</v>
      </c>
      <c r="D104" s="220" t="s">
        <v>157</v>
      </c>
      <c r="E104" s="302" t="s">
        <v>142</v>
      </c>
      <c r="F104" s="220">
        <v>1959</v>
      </c>
      <c r="G104" s="303">
        <v>2652617.96</v>
      </c>
      <c r="H104" s="101" t="s">
        <v>70</v>
      </c>
      <c r="I104" s="305" t="s">
        <v>814</v>
      </c>
      <c r="J104" s="319" t="s">
        <v>152</v>
      </c>
      <c r="K104" s="78" t="s">
        <v>815</v>
      </c>
      <c r="L104" s="78" t="s">
        <v>816</v>
      </c>
      <c r="M104" s="78" t="s">
        <v>817</v>
      </c>
      <c r="N104" s="190"/>
      <c r="O104" s="78" t="s">
        <v>175</v>
      </c>
      <c r="P104" s="78" t="s">
        <v>176</v>
      </c>
      <c r="Q104" s="78" t="s">
        <v>176</v>
      </c>
      <c r="R104" s="78" t="s">
        <v>176</v>
      </c>
      <c r="S104" s="78" t="s">
        <v>818</v>
      </c>
      <c r="T104" s="78" t="s">
        <v>176</v>
      </c>
      <c r="U104" s="279">
        <v>970</v>
      </c>
      <c r="V104" s="78">
        <v>4</v>
      </c>
      <c r="W104" s="251" t="s">
        <v>157</v>
      </c>
      <c r="X104" s="251" t="s">
        <v>157</v>
      </c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</row>
    <row r="105" spans="1:83" s="7" customFormat="1" ht="15.75">
      <c r="A105" s="327" t="s">
        <v>55</v>
      </c>
      <c r="B105" s="328"/>
      <c r="C105" s="328"/>
      <c r="D105" s="328"/>
      <c r="E105" s="328"/>
      <c r="F105" s="328"/>
      <c r="G105" s="290">
        <f>SUM(G104)</f>
        <v>2652617.96</v>
      </c>
      <c r="H105" s="121"/>
      <c r="I105" s="122"/>
      <c r="J105" s="286"/>
      <c r="K105" s="123"/>
      <c r="L105" s="123"/>
      <c r="M105" s="123"/>
      <c r="N105" s="123"/>
      <c r="O105" s="123"/>
      <c r="P105" s="123"/>
      <c r="Q105" s="123"/>
      <c r="R105" s="123"/>
      <c r="S105" s="123"/>
      <c r="T105" s="123"/>
      <c r="U105" s="123"/>
      <c r="V105" s="123"/>
      <c r="W105" s="123"/>
      <c r="X105" s="124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62"/>
      <c r="AQ105" s="62"/>
      <c r="AR105" s="62"/>
      <c r="AS105" s="62"/>
      <c r="AT105" s="62"/>
      <c r="AU105" s="62"/>
      <c r="AV105" s="62"/>
      <c r="AW105" s="62"/>
      <c r="AX105" s="62"/>
      <c r="AY105" s="62"/>
      <c r="AZ105" s="62"/>
      <c r="BA105" s="62"/>
      <c r="BB105" s="62"/>
      <c r="BC105" s="62"/>
      <c r="BD105" s="62"/>
      <c r="BE105" s="62"/>
      <c r="BF105" s="62"/>
      <c r="BG105" s="62"/>
      <c r="BH105" s="62"/>
      <c r="BI105" s="62"/>
      <c r="BJ105" s="62"/>
      <c r="BK105" s="62"/>
      <c r="BL105" s="62"/>
      <c r="BM105" s="62"/>
      <c r="BN105" s="62"/>
      <c r="BO105" s="62"/>
      <c r="BP105" s="62"/>
      <c r="BQ105" s="62"/>
      <c r="BR105" s="62"/>
      <c r="BS105" s="62"/>
      <c r="BT105" s="62"/>
      <c r="BU105" s="62"/>
      <c r="BV105" s="62"/>
      <c r="BW105" s="62"/>
      <c r="BX105" s="62"/>
      <c r="BY105" s="62"/>
      <c r="BZ105" s="62"/>
      <c r="CA105" s="62"/>
      <c r="CB105" s="62"/>
      <c r="CC105" s="62"/>
      <c r="CD105" s="62"/>
      <c r="CE105" s="62"/>
    </row>
    <row r="107" spans="5:8" ht="15.75">
      <c r="E107" s="363" t="s">
        <v>59</v>
      </c>
      <c r="F107" s="363"/>
      <c r="G107" s="119">
        <f>SUM(G105,G102,G99,G65,G59,G54,G47,G39,G28,G13)</f>
        <v>76121748.21000001</v>
      </c>
      <c r="H107" s="206"/>
    </row>
    <row r="108" spans="5:8" ht="15.75">
      <c r="E108" s="363" t="s">
        <v>69</v>
      </c>
      <c r="F108" s="363"/>
      <c r="G108" s="119">
        <f>SUM(G101,G73,G67:G71,G61:G62,G56:G57,G49:G50,G41,G42,G43,G30:G31,G18,G17,G15,G11)</f>
        <v>65337000</v>
      </c>
      <c r="H108" s="206"/>
    </row>
    <row r="109" spans="5:8" ht="15.75">
      <c r="E109" s="363" t="s">
        <v>70</v>
      </c>
      <c r="F109" s="363"/>
      <c r="G109" s="119">
        <f>SUM(G104,G74:G98,G72,G63:G64,G58,G51:G53,G44:G46,G32:G38,G19:G27,G16,G6:G10,G12)</f>
        <v>10784748.21</v>
      </c>
      <c r="H109" s="207"/>
    </row>
    <row r="112" spans="7:9" ht="15.75">
      <c r="G112" s="358"/>
      <c r="H112" s="358"/>
      <c r="I112" s="282"/>
    </row>
  </sheetData>
  <sheetProtection/>
  <mergeCells count="49">
    <mergeCell ref="J3:J4"/>
    <mergeCell ref="G112:H112"/>
    <mergeCell ref="N3:N4"/>
    <mergeCell ref="J41:J46"/>
    <mergeCell ref="A29:X29"/>
    <mergeCell ref="E107:F107"/>
    <mergeCell ref="E108:F108"/>
    <mergeCell ref="E109:F109"/>
    <mergeCell ref="I3:I4"/>
    <mergeCell ref="G68:G69"/>
    <mergeCell ref="A1:D1"/>
    <mergeCell ref="H3:H4"/>
    <mergeCell ref="D3:D4"/>
    <mergeCell ref="G3:G4"/>
    <mergeCell ref="E3:E4"/>
    <mergeCell ref="A3:A4"/>
    <mergeCell ref="F3:F4"/>
    <mergeCell ref="C3:C4"/>
    <mergeCell ref="B3:B4"/>
    <mergeCell ref="A102:F102"/>
    <mergeCell ref="A13:F13"/>
    <mergeCell ref="A48:X48"/>
    <mergeCell ref="C68:C69"/>
    <mergeCell ref="A28:F28"/>
    <mergeCell ref="W3:W4"/>
    <mergeCell ref="U3:U4"/>
    <mergeCell ref="A55:X55"/>
    <mergeCell ref="A66:X66"/>
    <mergeCell ref="A14:X14"/>
    <mergeCell ref="X3:X4"/>
    <mergeCell ref="V3:V4"/>
    <mergeCell ref="A5:X5"/>
    <mergeCell ref="A65:F65"/>
    <mergeCell ref="A39:F39"/>
    <mergeCell ref="A54:F54"/>
    <mergeCell ref="K3:M3"/>
    <mergeCell ref="J7:J10"/>
    <mergeCell ref="A47:F47"/>
    <mergeCell ref="O3:T3"/>
    <mergeCell ref="A103:X103"/>
    <mergeCell ref="A105:F105"/>
    <mergeCell ref="A100:X100"/>
    <mergeCell ref="A40:X40"/>
    <mergeCell ref="A99:F99"/>
    <mergeCell ref="A60:X60"/>
    <mergeCell ref="I41:I43"/>
    <mergeCell ref="J67:J98"/>
    <mergeCell ref="A59:F59"/>
    <mergeCell ref="H68:H6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28" r:id="rId1"/>
  <headerFooter alignWithMargins="0">
    <oddFooter>&amp;CStrona &amp;P z &amp;N</oddFooter>
  </headerFooter>
  <rowBreaks count="1" manualBreakCount="1">
    <brk id="54" max="2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2"/>
  <sheetViews>
    <sheetView view="pageBreakPreview" zoomScale="84" zoomScaleNormal="110" zoomScaleSheetLayoutView="84" zoomScalePageLayoutView="0" workbookViewId="0" topLeftCell="A311">
      <selection activeCell="M336" sqref="M336"/>
    </sheetView>
  </sheetViews>
  <sheetFormatPr defaultColWidth="9.140625" defaultRowHeight="12.75"/>
  <cols>
    <col min="1" max="1" width="5.00390625" style="64" customWidth="1"/>
    <col min="2" max="2" width="47.8515625" style="63" customWidth="1"/>
    <col min="3" max="3" width="17.00390625" style="25" customWidth="1"/>
    <col min="4" max="4" width="22.7109375" style="65" bestFit="1" customWidth="1"/>
    <col min="5" max="5" width="13.421875" style="24" bestFit="1" customWidth="1"/>
    <col min="6" max="6" width="18.8515625" style="24" customWidth="1"/>
    <col min="7" max="16384" width="9.140625" style="24" customWidth="1"/>
  </cols>
  <sheetData>
    <row r="1" spans="1:4" ht="12.75">
      <c r="A1" s="355" t="s">
        <v>79</v>
      </c>
      <c r="B1" s="356"/>
      <c r="C1" s="356"/>
      <c r="D1" s="58"/>
    </row>
    <row r="2" ht="12.75">
      <c r="E2" s="4"/>
    </row>
    <row r="3" spans="1:4" ht="25.5">
      <c r="A3" s="144" t="s">
        <v>32</v>
      </c>
      <c r="B3" s="144" t="s">
        <v>56</v>
      </c>
      <c r="C3" s="144" t="s">
        <v>57</v>
      </c>
      <c r="D3" s="145" t="s">
        <v>58</v>
      </c>
    </row>
    <row r="4" spans="1:4" s="4" customFormat="1" ht="12.75">
      <c r="A4" s="390" t="s">
        <v>98</v>
      </c>
      <c r="B4" s="391"/>
      <c r="C4" s="391"/>
      <c r="D4" s="392"/>
    </row>
    <row r="5" spans="1:4" s="4" customFormat="1" ht="12.75">
      <c r="A5" s="385" t="s">
        <v>136</v>
      </c>
      <c r="B5" s="386"/>
      <c r="C5" s="386"/>
      <c r="D5" s="387"/>
    </row>
    <row r="6" spans="1:4" s="4" customFormat="1" ht="12.75">
      <c r="A6" s="10">
        <v>1</v>
      </c>
      <c r="B6" s="229" t="s">
        <v>183</v>
      </c>
      <c r="C6" s="228">
        <v>2012</v>
      </c>
      <c r="D6" s="230">
        <v>34682.97</v>
      </c>
    </row>
    <row r="7" spans="1:4" s="4" customFormat="1" ht="12.75">
      <c r="A7" s="10">
        <v>2</v>
      </c>
      <c r="B7" s="229" t="s">
        <v>184</v>
      </c>
      <c r="C7" s="228">
        <v>2012</v>
      </c>
      <c r="D7" s="230">
        <v>4223.27</v>
      </c>
    </row>
    <row r="8" spans="1:4" s="4" customFormat="1" ht="12.75">
      <c r="A8" s="10">
        <v>3</v>
      </c>
      <c r="B8" s="229" t="s">
        <v>185</v>
      </c>
      <c r="C8" s="228">
        <v>2012</v>
      </c>
      <c r="D8" s="230">
        <v>1297</v>
      </c>
    </row>
    <row r="9" spans="1:4" s="4" customFormat="1" ht="12.75">
      <c r="A9" s="10">
        <v>4</v>
      </c>
      <c r="B9" s="229" t="s">
        <v>186</v>
      </c>
      <c r="C9" s="228">
        <v>2012</v>
      </c>
      <c r="D9" s="230">
        <v>454</v>
      </c>
    </row>
    <row r="10" spans="1:4" s="4" customFormat="1" ht="12.75">
      <c r="A10" s="10">
        <v>5</v>
      </c>
      <c r="B10" s="229" t="s">
        <v>187</v>
      </c>
      <c r="C10" s="228">
        <v>2013</v>
      </c>
      <c r="D10" s="230">
        <v>1900</v>
      </c>
    </row>
    <row r="11" spans="1:4" s="4" customFormat="1" ht="12.75">
      <c r="A11" s="10">
        <v>6</v>
      </c>
      <c r="B11" s="229" t="s">
        <v>188</v>
      </c>
      <c r="C11" s="228">
        <v>2013</v>
      </c>
      <c r="D11" s="230">
        <v>599</v>
      </c>
    </row>
    <row r="12" spans="1:4" s="4" customFormat="1" ht="12.75">
      <c r="A12" s="10">
        <v>7</v>
      </c>
      <c r="B12" s="231" t="s">
        <v>189</v>
      </c>
      <c r="C12" s="228">
        <v>2012</v>
      </c>
      <c r="D12" s="230">
        <v>2509.2</v>
      </c>
    </row>
    <row r="13" spans="1:4" s="4" customFormat="1" ht="25.5">
      <c r="A13" s="10">
        <v>8</v>
      </c>
      <c r="B13" s="232" t="s">
        <v>190</v>
      </c>
      <c r="C13" s="228">
        <v>2013</v>
      </c>
      <c r="D13" s="230">
        <v>65328.99</v>
      </c>
    </row>
    <row r="14" spans="1:4" s="4" customFormat="1" ht="12.75">
      <c r="A14" s="10">
        <v>9</v>
      </c>
      <c r="B14" s="232" t="s">
        <v>191</v>
      </c>
      <c r="C14" s="228">
        <v>2014</v>
      </c>
      <c r="D14" s="230">
        <v>2310</v>
      </c>
    </row>
    <row r="15" spans="1:4" s="4" customFormat="1" ht="12.75">
      <c r="A15" s="10">
        <v>10</v>
      </c>
      <c r="B15" s="232" t="s">
        <v>192</v>
      </c>
      <c r="C15" s="228">
        <v>2015</v>
      </c>
      <c r="D15" s="230">
        <v>1870</v>
      </c>
    </row>
    <row r="16" spans="1:4" s="4" customFormat="1" ht="12.75">
      <c r="A16" s="10">
        <v>11</v>
      </c>
      <c r="B16" s="232" t="s">
        <v>193</v>
      </c>
      <c r="C16" s="228">
        <v>2015</v>
      </c>
      <c r="D16" s="230">
        <v>2806</v>
      </c>
    </row>
    <row r="17" spans="1:4" s="4" customFormat="1" ht="12.75">
      <c r="A17" s="10">
        <v>12</v>
      </c>
      <c r="B17" s="232" t="s">
        <v>194</v>
      </c>
      <c r="C17" s="228">
        <v>2015</v>
      </c>
      <c r="D17" s="230">
        <v>370</v>
      </c>
    </row>
    <row r="18" spans="1:4" s="4" customFormat="1" ht="12.75">
      <c r="A18" s="10">
        <v>13</v>
      </c>
      <c r="B18" s="232" t="s">
        <v>195</v>
      </c>
      <c r="C18" s="228">
        <v>2015</v>
      </c>
      <c r="D18" s="230">
        <v>2952</v>
      </c>
    </row>
    <row r="19" spans="1:4" s="4" customFormat="1" ht="12.75">
      <c r="A19" s="10">
        <v>14</v>
      </c>
      <c r="B19" s="232" t="s">
        <v>196</v>
      </c>
      <c r="C19" s="228">
        <v>2015</v>
      </c>
      <c r="D19" s="230">
        <v>998</v>
      </c>
    </row>
    <row r="20" spans="1:4" s="4" customFormat="1" ht="12.75">
      <c r="A20" s="10">
        <v>15</v>
      </c>
      <c r="B20" s="233" t="s">
        <v>197</v>
      </c>
      <c r="C20" s="228">
        <v>2015</v>
      </c>
      <c r="D20" s="230">
        <v>3357.9</v>
      </c>
    </row>
    <row r="21" spans="1:4" s="4" customFormat="1" ht="12.75">
      <c r="A21" s="10">
        <v>16</v>
      </c>
      <c r="B21" s="233" t="s">
        <v>198</v>
      </c>
      <c r="C21" s="228">
        <v>2015</v>
      </c>
      <c r="D21" s="230">
        <v>7452.57</v>
      </c>
    </row>
    <row r="22" spans="1:254" s="29" customFormat="1" ht="14.25">
      <c r="A22" s="10">
        <v>17</v>
      </c>
      <c r="B22" s="233" t="s">
        <v>199</v>
      </c>
      <c r="C22" s="228">
        <v>2015</v>
      </c>
      <c r="D22" s="230">
        <v>4831.44</v>
      </c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  <c r="BJ22" s="389"/>
      <c r="BK22" s="389"/>
      <c r="BL22" s="389"/>
      <c r="BM22" s="389"/>
      <c r="BN22" s="389"/>
      <c r="BO22" s="389"/>
      <c r="BP22" s="389"/>
      <c r="BQ22" s="389"/>
      <c r="BR22" s="389"/>
      <c r="BS22" s="389"/>
      <c r="BT22" s="389"/>
      <c r="BU22" s="389"/>
      <c r="BV22" s="389"/>
      <c r="BW22" s="389"/>
      <c r="BX22" s="389"/>
      <c r="BY22" s="389"/>
      <c r="BZ22" s="389"/>
      <c r="CA22" s="389"/>
      <c r="CB22" s="389"/>
      <c r="CC22" s="389"/>
      <c r="CD22" s="389"/>
      <c r="CE22" s="389"/>
      <c r="CF22" s="389"/>
      <c r="CG22" s="389"/>
      <c r="CH22" s="389"/>
      <c r="CI22" s="389"/>
      <c r="CJ22" s="389"/>
      <c r="CK22" s="389"/>
      <c r="CL22" s="389"/>
      <c r="CM22" s="389"/>
      <c r="CN22" s="389"/>
      <c r="CO22" s="389"/>
      <c r="CP22" s="389"/>
      <c r="CQ22" s="389"/>
      <c r="CR22" s="389"/>
      <c r="CS22" s="389"/>
      <c r="CT22" s="389"/>
      <c r="CU22" s="389"/>
      <c r="CV22" s="389"/>
      <c r="CW22" s="389"/>
      <c r="CX22" s="389"/>
      <c r="CY22" s="389"/>
      <c r="CZ22" s="389"/>
      <c r="DA22" s="389"/>
      <c r="DB22" s="389"/>
      <c r="DC22" s="389"/>
      <c r="DD22" s="389"/>
      <c r="DE22" s="389"/>
      <c r="DF22" s="389"/>
      <c r="DG22" s="389"/>
      <c r="DH22" s="389"/>
      <c r="DI22" s="389"/>
      <c r="DJ22" s="389"/>
      <c r="DK22" s="389"/>
      <c r="DL22" s="389"/>
      <c r="DM22" s="389"/>
      <c r="DN22" s="389"/>
      <c r="DO22" s="389"/>
      <c r="DP22" s="389"/>
      <c r="DQ22" s="389"/>
      <c r="DR22" s="389"/>
      <c r="DS22" s="389"/>
      <c r="DT22" s="389"/>
      <c r="DU22" s="389"/>
      <c r="DV22" s="389"/>
      <c r="DW22" s="389"/>
      <c r="DX22" s="389"/>
      <c r="DY22" s="389"/>
      <c r="DZ22" s="389"/>
      <c r="EA22" s="389"/>
      <c r="EB22" s="389"/>
      <c r="EC22" s="389"/>
      <c r="ED22" s="389"/>
      <c r="EE22" s="389"/>
      <c r="EF22" s="389"/>
      <c r="EG22" s="389"/>
      <c r="EH22" s="389"/>
      <c r="EI22" s="389"/>
      <c r="EJ22" s="389"/>
      <c r="EK22" s="389"/>
      <c r="EL22" s="389"/>
      <c r="EM22" s="389"/>
      <c r="EN22" s="389"/>
      <c r="EO22" s="389"/>
      <c r="EP22" s="389"/>
      <c r="EQ22" s="389"/>
      <c r="ER22" s="389"/>
      <c r="ES22" s="389"/>
      <c r="ET22" s="389"/>
      <c r="EU22" s="389"/>
      <c r="EV22" s="389"/>
      <c r="EW22" s="389"/>
      <c r="EX22" s="389"/>
      <c r="EY22" s="389"/>
      <c r="EZ22" s="389"/>
      <c r="FA22" s="389"/>
      <c r="FB22" s="389"/>
      <c r="FC22" s="389"/>
      <c r="FD22" s="389"/>
      <c r="FE22" s="389"/>
      <c r="FF22" s="389"/>
      <c r="FG22" s="389"/>
      <c r="FH22" s="389"/>
      <c r="FI22" s="389"/>
      <c r="FJ22" s="389"/>
      <c r="FK22" s="389"/>
      <c r="FL22" s="389"/>
      <c r="FM22" s="389"/>
      <c r="FN22" s="389"/>
      <c r="FO22" s="389"/>
      <c r="FP22" s="389"/>
      <c r="FQ22" s="389"/>
      <c r="FR22" s="389"/>
      <c r="FS22" s="389"/>
      <c r="FT22" s="389"/>
      <c r="FU22" s="389"/>
      <c r="FV22" s="389"/>
      <c r="FW22" s="389"/>
      <c r="FX22" s="389"/>
      <c r="FY22" s="389"/>
      <c r="FZ22" s="389"/>
      <c r="GA22" s="389"/>
      <c r="GB22" s="389"/>
      <c r="GC22" s="389"/>
      <c r="GD22" s="389"/>
      <c r="GE22" s="389"/>
      <c r="GF22" s="389"/>
      <c r="GG22" s="389"/>
      <c r="GH22" s="389"/>
      <c r="GI22" s="389"/>
      <c r="GJ22" s="389"/>
      <c r="GK22" s="389"/>
      <c r="GL22" s="389"/>
      <c r="GM22" s="389"/>
      <c r="GN22" s="389"/>
      <c r="GO22" s="389"/>
      <c r="GP22" s="389"/>
      <c r="GQ22" s="389"/>
      <c r="GR22" s="389"/>
      <c r="GS22" s="389"/>
      <c r="GT22" s="389"/>
      <c r="GU22" s="389"/>
      <c r="GV22" s="389"/>
      <c r="GW22" s="389"/>
      <c r="GX22" s="389"/>
      <c r="GY22" s="389"/>
      <c r="GZ22" s="389"/>
      <c r="HA22" s="389"/>
      <c r="HB22" s="389"/>
      <c r="HC22" s="389"/>
      <c r="HD22" s="389"/>
      <c r="HE22" s="389"/>
      <c r="HF22" s="389"/>
      <c r="HG22" s="389"/>
      <c r="HH22" s="389"/>
      <c r="HI22" s="389"/>
      <c r="HJ22" s="389"/>
      <c r="HK22" s="389"/>
      <c r="HL22" s="389"/>
      <c r="HM22" s="389"/>
      <c r="HN22" s="389"/>
      <c r="HO22" s="389"/>
      <c r="HP22" s="389"/>
      <c r="HQ22" s="389"/>
      <c r="HR22" s="389"/>
      <c r="HS22" s="389"/>
      <c r="HT22" s="389"/>
      <c r="HU22" s="389"/>
      <c r="HV22" s="389"/>
      <c r="HW22" s="389"/>
      <c r="HX22" s="389"/>
      <c r="HY22" s="389"/>
      <c r="HZ22" s="389"/>
      <c r="IA22" s="389"/>
      <c r="IB22" s="389"/>
      <c r="IC22" s="389"/>
      <c r="ID22" s="389"/>
      <c r="IE22" s="389"/>
      <c r="IF22" s="389"/>
      <c r="IG22" s="389"/>
      <c r="IH22" s="389"/>
      <c r="II22" s="389"/>
      <c r="IJ22" s="389"/>
      <c r="IK22" s="389"/>
      <c r="IL22" s="389"/>
      <c r="IM22" s="389"/>
      <c r="IN22" s="389"/>
      <c r="IO22" s="389"/>
      <c r="IP22" s="389"/>
      <c r="IQ22" s="389"/>
      <c r="IR22" s="389"/>
      <c r="IS22" s="389"/>
      <c r="IT22" s="389"/>
    </row>
    <row r="23" spans="1:254" s="29" customFormat="1" ht="12.75">
      <c r="A23" s="10">
        <v>18</v>
      </c>
      <c r="B23" s="233" t="s">
        <v>199</v>
      </c>
      <c r="C23" s="228">
        <v>2015</v>
      </c>
      <c r="D23" s="230">
        <v>4831.44</v>
      </c>
      <c r="E23" s="388"/>
      <c r="F23" s="388"/>
      <c r="G23" s="388"/>
      <c r="H23" s="388"/>
      <c r="I23" s="388"/>
      <c r="J23" s="388"/>
      <c r="K23" s="388"/>
      <c r="L23" s="388"/>
      <c r="M23" s="388"/>
      <c r="N23" s="388"/>
      <c r="O23" s="388"/>
      <c r="P23" s="388"/>
      <c r="Q23" s="388"/>
      <c r="R23" s="388"/>
      <c r="S23" s="388"/>
      <c r="T23" s="388"/>
      <c r="U23" s="388"/>
      <c r="V23" s="388"/>
      <c r="W23" s="388"/>
      <c r="X23" s="388"/>
      <c r="Y23" s="388"/>
      <c r="Z23" s="388"/>
      <c r="AA23" s="388"/>
      <c r="AB23" s="388"/>
      <c r="AC23" s="388"/>
      <c r="AD23" s="388"/>
      <c r="AE23" s="388"/>
      <c r="AF23" s="388"/>
      <c r="AG23" s="388"/>
      <c r="AH23" s="388"/>
      <c r="AI23" s="388"/>
      <c r="AJ23" s="388"/>
      <c r="AK23" s="388"/>
      <c r="AL23" s="388"/>
      <c r="AM23" s="388"/>
      <c r="AN23" s="388"/>
      <c r="AO23" s="388"/>
      <c r="AP23" s="388"/>
      <c r="AQ23" s="388"/>
      <c r="AR23" s="388"/>
      <c r="AS23" s="388"/>
      <c r="AT23" s="388"/>
      <c r="AU23" s="388"/>
      <c r="AV23" s="388"/>
      <c r="AW23" s="388"/>
      <c r="AX23" s="388"/>
      <c r="AY23" s="388"/>
      <c r="AZ23" s="388"/>
      <c r="BA23" s="388"/>
      <c r="BB23" s="388"/>
      <c r="BC23" s="388"/>
      <c r="BD23" s="388"/>
      <c r="BE23" s="388"/>
      <c r="BF23" s="388"/>
      <c r="BG23" s="388"/>
      <c r="BH23" s="388"/>
      <c r="BI23" s="388"/>
      <c r="BJ23" s="388"/>
      <c r="BK23" s="388"/>
      <c r="BL23" s="388"/>
      <c r="BM23" s="388"/>
      <c r="BN23" s="388"/>
      <c r="BO23" s="388"/>
      <c r="BP23" s="388"/>
      <c r="BQ23" s="388"/>
      <c r="BR23" s="388"/>
      <c r="BS23" s="388"/>
      <c r="BT23" s="388"/>
      <c r="BU23" s="388"/>
      <c r="BV23" s="388"/>
      <c r="BW23" s="388"/>
      <c r="BX23" s="388"/>
      <c r="BY23" s="388"/>
      <c r="BZ23" s="388"/>
      <c r="CA23" s="388"/>
      <c r="CB23" s="388"/>
      <c r="CC23" s="388"/>
      <c r="CD23" s="388"/>
      <c r="CE23" s="388"/>
      <c r="CF23" s="388"/>
      <c r="CG23" s="388"/>
      <c r="CH23" s="388"/>
      <c r="CI23" s="388"/>
      <c r="CJ23" s="388"/>
      <c r="CK23" s="388"/>
      <c r="CL23" s="388"/>
      <c r="CM23" s="388"/>
      <c r="CN23" s="388"/>
      <c r="CO23" s="388"/>
      <c r="CP23" s="388"/>
      <c r="CQ23" s="388"/>
      <c r="CR23" s="388"/>
      <c r="CS23" s="388"/>
      <c r="CT23" s="388"/>
      <c r="CU23" s="388"/>
      <c r="CV23" s="388"/>
      <c r="CW23" s="388"/>
      <c r="CX23" s="388"/>
      <c r="CY23" s="388"/>
      <c r="CZ23" s="388"/>
      <c r="DA23" s="388"/>
      <c r="DB23" s="388"/>
      <c r="DC23" s="388"/>
      <c r="DD23" s="388"/>
      <c r="DE23" s="388"/>
      <c r="DF23" s="388"/>
      <c r="DG23" s="388"/>
      <c r="DH23" s="388"/>
      <c r="DI23" s="388"/>
      <c r="DJ23" s="388"/>
      <c r="DK23" s="388"/>
      <c r="DL23" s="388"/>
      <c r="DM23" s="388"/>
      <c r="DN23" s="388"/>
      <c r="DO23" s="388"/>
      <c r="DP23" s="388"/>
      <c r="DQ23" s="388"/>
      <c r="DR23" s="388"/>
      <c r="DS23" s="388"/>
      <c r="DT23" s="388"/>
      <c r="DU23" s="388"/>
      <c r="DV23" s="388"/>
      <c r="DW23" s="388"/>
      <c r="DX23" s="388"/>
      <c r="DY23" s="388"/>
      <c r="DZ23" s="388"/>
      <c r="EA23" s="388"/>
      <c r="EB23" s="388"/>
      <c r="EC23" s="388"/>
      <c r="ED23" s="388"/>
      <c r="EE23" s="388"/>
      <c r="EF23" s="388"/>
      <c r="EG23" s="388"/>
      <c r="EH23" s="388"/>
      <c r="EI23" s="388"/>
      <c r="EJ23" s="388"/>
      <c r="EK23" s="388"/>
      <c r="EL23" s="388"/>
      <c r="EM23" s="388"/>
      <c r="EN23" s="388"/>
      <c r="EO23" s="388"/>
      <c r="EP23" s="388"/>
      <c r="EQ23" s="388"/>
      <c r="ER23" s="388"/>
      <c r="ES23" s="388"/>
      <c r="ET23" s="388"/>
      <c r="EU23" s="388"/>
      <c r="EV23" s="388"/>
      <c r="EW23" s="388"/>
      <c r="EX23" s="388"/>
      <c r="EY23" s="388"/>
      <c r="EZ23" s="388"/>
      <c r="FA23" s="388"/>
      <c r="FB23" s="388"/>
      <c r="FC23" s="388"/>
      <c r="FD23" s="388"/>
      <c r="FE23" s="388"/>
      <c r="FF23" s="388"/>
      <c r="FG23" s="388"/>
      <c r="FH23" s="388"/>
      <c r="FI23" s="388"/>
      <c r="FJ23" s="388"/>
      <c r="FK23" s="388"/>
      <c r="FL23" s="388"/>
      <c r="FM23" s="388"/>
      <c r="FN23" s="388"/>
      <c r="FO23" s="388"/>
      <c r="FP23" s="388"/>
      <c r="FQ23" s="388"/>
      <c r="FR23" s="388"/>
      <c r="FS23" s="388"/>
      <c r="FT23" s="388"/>
      <c r="FU23" s="388"/>
      <c r="FV23" s="388"/>
      <c r="FW23" s="388"/>
      <c r="FX23" s="388"/>
      <c r="FY23" s="388"/>
      <c r="FZ23" s="388"/>
      <c r="GA23" s="388"/>
      <c r="GB23" s="388"/>
      <c r="GC23" s="388"/>
      <c r="GD23" s="388"/>
      <c r="GE23" s="388"/>
      <c r="GF23" s="388"/>
      <c r="GG23" s="388"/>
      <c r="GH23" s="388"/>
      <c r="GI23" s="388"/>
      <c r="GJ23" s="388"/>
      <c r="GK23" s="388"/>
      <c r="GL23" s="388"/>
      <c r="GM23" s="388"/>
      <c r="GN23" s="388"/>
      <c r="GO23" s="388"/>
      <c r="GP23" s="388"/>
      <c r="GQ23" s="388"/>
      <c r="GR23" s="388"/>
      <c r="GS23" s="388"/>
      <c r="GT23" s="388"/>
      <c r="GU23" s="388"/>
      <c r="GV23" s="388"/>
      <c r="GW23" s="388"/>
      <c r="GX23" s="388"/>
      <c r="GY23" s="388"/>
      <c r="GZ23" s="388"/>
      <c r="HA23" s="388"/>
      <c r="HB23" s="388"/>
      <c r="HC23" s="388"/>
      <c r="HD23" s="388"/>
      <c r="HE23" s="388"/>
      <c r="HF23" s="388"/>
      <c r="HG23" s="388"/>
      <c r="HH23" s="388"/>
      <c r="HI23" s="388"/>
      <c r="HJ23" s="388"/>
      <c r="HK23" s="388"/>
      <c r="HL23" s="388"/>
      <c r="HM23" s="388"/>
      <c r="HN23" s="388"/>
      <c r="HO23" s="388"/>
      <c r="HP23" s="388"/>
      <c r="HQ23" s="388"/>
      <c r="HR23" s="388"/>
      <c r="HS23" s="388"/>
      <c r="HT23" s="388"/>
      <c r="HU23" s="388"/>
      <c r="HV23" s="388"/>
      <c r="HW23" s="388"/>
      <c r="HX23" s="388"/>
      <c r="HY23" s="388"/>
      <c r="HZ23" s="388"/>
      <c r="IA23" s="388"/>
      <c r="IB23" s="388"/>
      <c r="IC23" s="388"/>
      <c r="ID23" s="388"/>
      <c r="IE23" s="388"/>
      <c r="IF23" s="388"/>
      <c r="IG23" s="388"/>
      <c r="IH23" s="388"/>
      <c r="II23" s="388"/>
      <c r="IJ23" s="388"/>
      <c r="IK23" s="388"/>
      <c r="IL23" s="388"/>
      <c r="IM23" s="388"/>
      <c r="IN23" s="388"/>
      <c r="IO23" s="388"/>
      <c r="IP23" s="388"/>
      <c r="IQ23" s="388"/>
      <c r="IR23" s="388"/>
      <c r="IS23" s="388"/>
      <c r="IT23" s="388"/>
    </row>
    <row r="24" spans="1:4" s="4" customFormat="1" ht="12.75">
      <c r="A24" s="10">
        <v>19</v>
      </c>
      <c r="B24" s="233" t="s">
        <v>199</v>
      </c>
      <c r="C24" s="228">
        <v>2015</v>
      </c>
      <c r="D24" s="230">
        <v>4831.44</v>
      </c>
    </row>
    <row r="25" spans="1:4" s="4" customFormat="1" ht="12.75">
      <c r="A25" s="10">
        <v>20</v>
      </c>
      <c r="B25" s="233" t="s">
        <v>199</v>
      </c>
      <c r="C25" s="228">
        <v>2015</v>
      </c>
      <c r="D25" s="230">
        <v>4831.44</v>
      </c>
    </row>
    <row r="26" spans="1:4" s="2" customFormat="1" ht="12.75">
      <c r="A26" s="10">
        <v>21</v>
      </c>
      <c r="B26" s="233" t="s">
        <v>199</v>
      </c>
      <c r="C26" s="228">
        <v>2015</v>
      </c>
      <c r="D26" s="230">
        <v>4831.44</v>
      </c>
    </row>
    <row r="27" spans="1:4" s="2" customFormat="1" ht="12.75">
      <c r="A27" s="10">
        <v>22</v>
      </c>
      <c r="B27" s="233" t="s">
        <v>199</v>
      </c>
      <c r="C27" s="228">
        <v>2015</v>
      </c>
      <c r="D27" s="230">
        <v>4831.44</v>
      </c>
    </row>
    <row r="28" spans="1:4" s="4" customFormat="1" ht="12.75">
      <c r="A28" s="10">
        <v>23</v>
      </c>
      <c r="B28" s="233" t="s">
        <v>199</v>
      </c>
      <c r="C28" s="228">
        <v>2015</v>
      </c>
      <c r="D28" s="230">
        <v>4831.44</v>
      </c>
    </row>
    <row r="29" spans="1:4" s="4" customFormat="1" ht="12.75">
      <c r="A29" s="10">
        <v>24</v>
      </c>
      <c r="B29" s="233" t="s">
        <v>200</v>
      </c>
      <c r="C29" s="228">
        <v>2015</v>
      </c>
      <c r="D29" s="230">
        <v>710.94</v>
      </c>
    </row>
    <row r="30" spans="1:4" s="4" customFormat="1" ht="12.75">
      <c r="A30" s="10">
        <v>25</v>
      </c>
      <c r="B30" s="233" t="s">
        <v>200</v>
      </c>
      <c r="C30" s="228">
        <v>2015</v>
      </c>
      <c r="D30" s="230">
        <v>710.94</v>
      </c>
    </row>
    <row r="31" spans="1:4" s="4" customFormat="1" ht="12.75">
      <c r="A31" s="10">
        <v>26</v>
      </c>
      <c r="B31" s="233" t="s">
        <v>200</v>
      </c>
      <c r="C31" s="228">
        <v>2015</v>
      </c>
      <c r="D31" s="230">
        <v>710.94</v>
      </c>
    </row>
    <row r="32" spans="1:4" s="4" customFormat="1" ht="12.75">
      <c r="A32" s="10">
        <v>27</v>
      </c>
      <c r="B32" s="233" t="s">
        <v>200</v>
      </c>
      <c r="C32" s="228">
        <v>2015</v>
      </c>
      <c r="D32" s="230">
        <v>710.94</v>
      </c>
    </row>
    <row r="33" spans="1:4" s="4" customFormat="1" ht="12.75">
      <c r="A33" s="10">
        <v>28</v>
      </c>
      <c r="B33" s="233" t="s">
        <v>200</v>
      </c>
      <c r="C33" s="228">
        <v>2015</v>
      </c>
      <c r="D33" s="230">
        <v>710.94</v>
      </c>
    </row>
    <row r="34" spans="1:4" s="4" customFormat="1" ht="12.75">
      <c r="A34" s="10">
        <v>29</v>
      </c>
      <c r="B34" s="233" t="s">
        <v>200</v>
      </c>
      <c r="C34" s="228">
        <v>2015</v>
      </c>
      <c r="D34" s="230">
        <v>710.94</v>
      </c>
    </row>
    <row r="35" spans="1:4" s="4" customFormat="1" ht="12.75">
      <c r="A35" s="10">
        <v>30</v>
      </c>
      <c r="B35" s="233" t="s">
        <v>200</v>
      </c>
      <c r="C35" s="228">
        <v>2015</v>
      </c>
      <c r="D35" s="230">
        <v>710.94</v>
      </c>
    </row>
    <row r="36" spans="1:4" s="4" customFormat="1" ht="12.75">
      <c r="A36" s="10">
        <v>31</v>
      </c>
      <c r="B36" s="233" t="s">
        <v>201</v>
      </c>
      <c r="C36" s="228">
        <v>2015</v>
      </c>
      <c r="D36" s="230">
        <v>13710.81</v>
      </c>
    </row>
    <row r="37" spans="1:4" s="4" customFormat="1" ht="12.75">
      <c r="A37" s="10">
        <v>32</v>
      </c>
      <c r="B37" s="233" t="s">
        <v>202</v>
      </c>
      <c r="C37" s="228">
        <v>2015</v>
      </c>
      <c r="D37" s="230">
        <v>2394.81</v>
      </c>
    </row>
    <row r="38" spans="1:4" s="4" customFormat="1" ht="12.75">
      <c r="A38" s="10">
        <v>33</v>
      </c>
      <c r="B38" s="233" t="s">
        <v>203</v>
      </c>
      <c r="C38" s="228">
        <v>2015</v>
      </c>
      <c r="D38" s="230">
        <v>5535</v>
      </c>
    </row>
    <row r="39" spans="1:4" s="4" customFormat="1" ht="12.75">
      <c r="A39" s="10">
        <v>34</v>
      </c>
      <c r="B39" s="233" t="s">
        <v>204</v>
      </c>
      <c r="C39" s="228">
        <v>2015</v>
      </c>
      <c r="D39" s="230">
        <v>28999.71</v>
      </c>
    </row>
    <row r="40" spans="1:4" s="4" customFormat="1" ht="12.75">
      <c r="A40" s="10">
        <v>35</v>
      </c>
      <c r="B40" s="233" t="s">
        <v>205</v>
      </c>
      <c r="C40" s="228">
        <v>2015</v>
      </c>
      <c r="D40" s="230">
        <v>19335.6</v>
      </c>
    </row>
    <row r="41" spans="1:4" s="4" customFormat="1" ht="12.75">
      <c r="A41" s="10">
        <v>36</v>
      </c>
      <c r="B41" s="233" t="s">
        <v>206</v>
      </c>
      <c r="C41" s="228">
        <v>2015</v>
      </c>
      <c r="D41" s="230">
        <v>2425.56</v>
      </c>
    </row>
    <row r="42" spans="1:4" s="4" customFormat="1" ht="12.75">
      <c r="A42" s="10">
        <v>37</v>
      </c>
      <c r="B42" s="233" t="s">
        <v>206</v>
      </c>
      <c r="C42" s="228">
        <v>2015</v>
      </c>
      <c r="D42" s="230">
        <v>2425.56</v>
      </c>
    </row>
    <row r="43" spans="1:4" s="4" customFormat="1" ht="12.75">
      <c r="A43" s="10">
        <v>38</v>
      </c>
      <c r="B43" s="233" t="s">
        <v>206</v>
      </c>
      <c r="C43" s="228">
        <v>2015</v>
      </c>
      <c r="D43" s="230">
        <v>2425.56</v>
      </c>
    </row>
    <row r="44" spans="1:4" s="4" customFormat="1" ht="12.75">
      <c r="A44" s="10">
        <v>39</v>
      </c>
      <c r="B44" s="233" t="s">
        <v>206</v>
      </c>
      <c r="C44" s="228">
        <v>2015</v>
      </c>
      <c r="D44" s="230">
        <v>2425.56</v>
      </c>
    </row>
    <row r="45" spans="1:4" s="4" customFormat="1" ht="12.75">
      <c r="A45" s="10">
        <v>40</v>
      </c>
      <c r="B45" s="233" t="s">
        <v>207</v>
      </c>
      <c r="C45" s="228">
        <v>2015</v>
      </c>
      <c r="D45" s="230">
        <v>394.83</v>
      </c>
    </row>
    <row r="46" spans="1:4" s="4" customFormat="1" ht="12.75">
      <c r="A46" s="10">
        <v>41</v>
      </c>
      <c r="B46" s="233" t="s">
        <v>208</v>
      </c>
      <c r="C46" s="228">
        <v>2015</v>
      </c>
      <c r="D46" s="230">
        <v>163.59</v>
      </c>
    </row>
    <row r="47" spans="1:4" s="4" customFormat="1" ht="12.75">
      <c r="A47" s="10">
        <v>42</v>
      </c>
      <c r="B47" s="233" t="s">
        <v>208</v>
      </c>
      <c r="C47" s="228">
        <v>2015</v>
      </c>
      <c r="D47" s="230">
        <v>163.59</v>
      </c>
    </row>
    <row r="48" spans="1:4" s="4" customFormat="1" ht="12.75">
      <c r="A48" s="10">
        <v>43</v>
      </c>
      <c r="B48" s="233" t="s">
        <v>208</v>
      </c>
      <c r="C48" s="228">
        <v>2015</v>
      </c>
      <c r="D48" s="230">
        <v>163.59</v>
      </c>
    </row>
    <row r="49" spans="1:4" s="4" customFormat="1" ht="12.75">
      <c r="A49" s="10">
        <v>44</v>
      </c>
      <c r="B49" s="233" t="s">
        <v>208</v>
      </c>
      <c r="C49" s="228">
        <v>2015</v>
      </c>
      <c r="D49" s="230">
        <v>163.59</v>
      </c>
    </row>
    <row r="50" spans="1:4" s="4" customFormat="1" ht="12.75">
      <c r="A50" s="10">
        <v>45</v>
      </c>
      <c r="B50" s="233" t="s">
        <v>209</v>
      </c>
      <c r="C50" s="228">
        <v>2015</v>
      </c>
      <c r="D50" s="230">
        <v>7597.71</v>
      </c>
    </row>
    <row r="51" spans="1:4" s="4" customFormat="1" ht="12.75">
      <c r="A51" s="10">
        <v>46</v>
      </c>
      <c r="B51" s="233" t="s">
        <v>209</v>
      </c>
      <c r="C51" s="228">
        <v>2015</v>
      </c>
      <c r="D51" s="230">
        <v>7597.71</v>
      </c>
    </row>
    <row r="52" spans="1:4" s="4" customFormat="1" ht="12.75">
      <c r="A52" s="10">
        <v>47</v>
      </c>
      <c r="B52" s="233" t="s">
        <v>206</v>
      </c>
      <c r="C52" s="228">
        <v>2015</v>
      </c>
      <c r="D52" s="230">
        <v>2425.56</v>
      </c>
    </row>
    <row r="53" spans="1:4" s="4" customFormat="1" ht="12.75">
      <c r="A53" s="10">
        <v>48</v>
      </c>
      <c r="B53" s="233" t="s">
        <v>904</v>
      </c>
      <c r="C53" s="228">
        <v>2016</v>
      </c>
      <c r="D53" s="230">
        <v>459</v>
      </c>
    </row>
    <row r="54" spans="1:4" s="4" customFormat="1" ht="12.75">
      <c r="A54" s="10">
        <v>49</v>
      </c>
      <c r="B54" s="233" t="s">
        <v>905</v>
      </c>
      <c r="C54" s="228">
        <v>2016</v>
      </c>
      <c r="D54" s="230">
        <v>459</v>
      </c>
    </row>
    <row r="55" spans="1:4" s="4" customFormat="1" ht="12.75">
      <c r="A55" s="10">
        <v>50</v>
      </c>
      <c r="B55" s="233" t="s">
        <v>906</v>
      </c>
      <c r="C55" s="228">
        <v>2016</v>
      </c>
      <c r="D55" s="230">
        <v>514</v>
      </c>
    </row>
    <row r="56" spans="1:4" s="4" customFormat="1" ht="12.75">
      <c r="A56" s="10">
        <v>51</v>
      </c>
      <c r="B56" s="233" t="s">
        <v>906</v>
      </c>
      <c r="C56" s="228">
        <v>2016</v>
      </c>
      <c r="D56" s="230">
        <v>514</v>
      </c>
    </row>
    <row r="57" spans="1:4" s="4" customFormat="1" ht="12.75">
      <c r="A57" s="10">
        <v>52</v>
      </c>
      <c r="B57" s="233" t="s">
        <v>910</v>
      </c>
      <c r="C57" s="228">
        <v>2016</v>
      </c>
      <c r="D57" s="230">
        <v>1460</v>
      </c>
    </row>
    <row r="58" spans="1:4" s="4" customFormat="1" ht="12.75">
      <c r="A58" s="10">
        <v>53</v>
      </c>
      <c r="B58" s="233" t="s">
        <v>911</v>
      </c>
      <c r="C58" s="228">
        <v>2016</v>
      </c>
      <c r="D58" s="230">
        <v>1490</v>
      </c>
    </row>
    <row r="59" spans="1:4" s="4" customFormat="1" ht="12.75">
      <c r="A59" s="10">
        <v>54</v>
      </c>
      <c r="B59" s="233" t="s">
        <v>912</v>
      </c>
      <c r="C59" s="228">
        <v>2016</v>
      </c>
      <c r="D59" s="230">
        <v>2340</v>
      </c>
    </row>
    <row r="60" spans="1:4" s="12" customFormat="1" ht="12.75" customHeight="1">
      <c r="A60" s="262"/>
      <c r="B60" s="263" t="s">
        <v>29</v>
      </c>
      <c r="C60" s="262"/>
      <c r="D60" s="237">
        <f>SUM(D6:D59)</f>
        <v>277491.89999999997</v>
      </c>
    </row>
    <row r="61" spans="1:4" s="13" customFormat="1" ht="12.75" customHeight="1">
      <c r="A61" s="393" t="s">
        <v>137</v>
      </c>
      <c r="B61" s="394"/>
      <c r="C61" s="394"/>
      <c r="D61" s="395"/>
    </row>
    <row r="62" spans="1:4" s="13" customFormat="1" ht="12.75">
      <c r="A62" s="1">
        <v>1</v>
      </c>
      <c r="B62" s="229" t="s">
        <v>210</v>
      </c>
      <c r="C62" s="228">
        <v>2012</v>
      </c>
      <c r="D62" s="230">
        <v>6627</v>
      </c>
    </row>
    <row r="63" spans="1:9" s="13" customFormat="1" ht="12.75">
      <c r="A63" s="1">
        <v>2</v>
      </c>
      <c r="B63" s="229" t="s">
        <v>901</v>
      </c>
      <c r="C63" s="228">
        <v>2016</v>
      </c>
      <c r="D63" s="446">
        <v>1500</v>
      </c>
      <c r="E63" s="444" t="s">
        <v>903</v>
      </c>
      <c r="F63" s="445"/>
      <c r="G63" s="443"/>
      <c r="H63" s="443"/>
      <c r="I63" s="443"/>
    </row>
    <row r="64" spans="1:9" s="13" customFormat="1" ht="12.75">
      <c r="A64" s="1">
        <v>3</v>
      </c>
      <c r="B64" s="229" t="s">
        <v>902</v>
      </c>
      <c r="C64" s="228">
        <v>2016</v>
      </c>
      <c r="D64" s="446">
        <v>1500</v>
      </c>
      <c r="E64" s="444"/>
      <c r="F64" s="445"/>
      <c r="G64" s="443"/>
      <c r="H64" s="443"/>
      <c r="I64" s="443"/>
    </row>
    <row r="65" spans="1:9" s="13" customFormat="1" ht="12.75">
      <c r="A65" s="1">
        <v>4</v>
      </c>
      <c r="B65" s="229" t="s">
        <v>907</v>
      </c>
      <c r="C65" s="228">
        <v>2016</v>
      </c>
      <c r="D65" s="230">
        <v>639</v>
      </c>
      <c r="E65" s="291"/>
      <c r="F65" s="291"/>
      <c r="G65" s="443"/>
      <c r="H65" s="443"/>
      <c r="I65" s="443"/>
    </row>
    <row r="66" spans="1:9" s="13" customFormat="1" ht="12.75">
      <c r="A66" s="1">
        <v>5</v>
      </c>
      <c r="B66" s="229" t="s">
        <v>908</v>
      </c>
      <c r="C66" s="228">
        <v>2016</v>
      </c>
      <c r="D66" s="230">
        <v>787</v>
      </c>
      <c r="E66" s="291"/>
      <c r="F66" s="291"/>
      <c r="G66" s="443"/>
      <c r="H66" s="443"/>
      <c r="I66" s="443"/>
    </row>
    <row r="67" spans="1:9" s="13" customFormat="1" ht="12.75">
      <c r="A67" s="1">
        <v>6</v>
      </c>
      <c r="B67" s="229" t="s">
        <v>909</v>
      </c>
      <c r="C67" s="228">
        <v>2016</v>
      </c>
      <c r="D67" s="230">
        <v>1353</v>
      </c>
      <c r="E67" s="291"/>
      <c r="F67" s="291"/>
      <c r="G67" s="443"/>
      <c r="H67" s="443"/>
      <c r="I67" s="443"/>
    </row>
    <row r="68" spans="1:9" s="13" customFormat="1" ht="12.75">
      <c r="A68" s="1">
        <v>7</v>
      </c>
      <c r="B68" s="229" t="s">
        <v>382</v>
      </c>
      <c r="C68" s="228">
        <v>2016</v>
      </c>
      <c r="D68" s="230">
        <v>2280</v>
      </c>
      <c r="E68" s="291"/>
      <c r="F68" s="291"/>
      <c r="G68" s="443"/>
      <c r="H68" s="443"/>
      <c r="I68" s="443"/>
    </row>
    <row r="69" spans="1:4" s="13" customFormat="1" ht="12.75">
      <c r="A69" s="262"/>
      <c r="B69" s="263" t="s">
        <v>29</v>
      </c>
      <c r="C69" s="262"/>
      <c r="D69" s="237">
        <f>SUM(D62:D68)</f>
        <v>14686</v>
      </c>
    </row>
    <row r="70" spans="1:4" s="13" customFormat="1" ht="12.75">
      <c r="A70" s="382" t="s">
        <v>211</v>
      </c>
      <c r="B70" s="383"/>
      <c r="C70" s="383"/>
      <c r="D70" s="384"/>
    </row>
    <row r="71" spans="1:4" s="13" customFormat="1" ht="12.75">
      <c r="A71" s="1">
        <v>1</v>
      </c>
      <c r="B71" s="98" t="s">
        <v>212</v>
      </c>
      <c r="C71" s="99">
        <v>2013</v>
      </c>
      <c r="D71" s="234">
        <v>80000</v>
      </c>
    </row>
    <row r="72" spans="1:4" s="13" customFormat="1" ht="12.75">
      <c r="A72" s="1">
        <v>2</v>
      </c>
      <c r="B72" s="98" t="s">
        <v>213</v>
      </c>
      <c r="C72" s="99">
        <v>2013</v>
      </c>
      <c r="D72" s="234">
        <v>300000</v>
      </c>
    </row>
    <row r="73" spans="1:4" s="13" customFormat="1" ht="12.75">
      <c r="A73" s="1">
        <v>3</v>
      </c>
      <c r="B73" s="98" t="s">
        <v>214</v>
      </c>
      <c r="C73" s="99">
        <v>2013</v>
      </c>
      <c r="D73" s="234">
        <v>40000</v>
      </c>
    </row>
    <row r="74" spans="1:4" s="13" customFormat="1" ht="12.75">
      <c r="A74" s="1">
        <v>4</v>
      </c>
      <c r="B74" s="98" t="s">
        <v>215</v>
      </c>
      <c r="C74" s="99">
        <v>2013</v>
      </c>
      <c r="D74" s="234">
        <v>60000</v>
      </c>
    </row>
    <row r="75" spans="1:4" s="13" customFormat="1" ht="12.75">
      <c r="A75" s="1">
        <v>5</v>
      </c>
      <c r="B75" s="98" t="s">
        <v>216</v>
      </c>
      <c r="C75" s="99">
        <v>2013</v>
      </c>
      <c r="D75" s="234">
        <v>10000</v>
      </c>
    </row>
    <row r="76" spans="1:4" s="4" customFormat="1" ht="12.75" customHeight="1">
      <c r="A76" s="1">
        <v>6</v>
      </c>
      <c r="B76" s="98" t="s">
        <v>217</v>
      </c>
      <c r="C76" s="99">
        <v>2013</v>
      </c>
      <c r="D76" s="234">
        <v>25000</v>
      </c>
    </row>
    <row r="77" spans="1:4" s="4" customFormat="1" ht="12.75" customHeight="1">
      <c r="A77" s="1">
        <v>7</v>
      </c>
      <c r="B77" s="98" t="s">
        <v>218</v>
      </c>
      <c r="C77" s="99">
        <v>2013</v>
      </c>
      <c r="D77" s="234">
        <v>10000</v>
      </c>
    </row>
    <row r="78" spans="1:4" s="4" customFormat="1" ht="12.75" customHeight="1">
      <c r="A78" s="1">
        <v>8</v>
      </c>
      <c r="B78" s="98" t="s">
        <v>219</v>
      </c>
      <c r="C78" s="99">
        <v>2013</v>
      </c>
      <c r="D78" s="234">
        <v>12000</v>
      </c>
    </row>
    <row r="79" spans="1:4" s="4" customFormat="1" ht="12.75" customHeight="1">
      <c r="A79" s="1">
        <v>9</v>
      </c>
      <c r="B79" s="98" t="s">
        <v>220</v>
      </c>
      <c r="C79" s="99">
        <v>2013</v>
      </c>
      <c r="D79" s="234">
        <v>7500</v>
      </c>
    </row>
    <row r="80" spans="1:4" s="4" customFormat="1" ht="12.75" customHeight="1">
      <c r="A80" s="1">
        <v>10</v>
      </c>
      <c r="B80" s="98" t="s">
        <v>196</v>
      </c>
      <c r="C80" s="99">
        <v>2013</v>
      </c>
      <c r="D80" s="234">
        <v>16000</v>
      </c>
    </row>
    <row r="81" spans="1:4" s="4" customFormat="1" ht="12.75" customHeight="1">
      <c r="A81" s="1">
        <v>11</v>
      </c>
      <c r="B81" s="98" t="s">
        <v>221</v>
      </c>
      <c r="C81" s="99">
        <v>2013</v>
      </c>
      <c r="D81" s="234">
        <v>25000</v>
      </c>
    </row>
    <row r="82" spans="1:4" s="4" customFormat="1" ht="12.75" customHeight="1">
      <c r="A82" s="1">
        <v>12</v>
      </c>
      <c r="B82" s="98" t="s">
        <v>222</v>
      </c>
      <c r="C82" s="99">
        <v>2012</v>
      </c>
      <c r="D82" s="234">
        <v>22200</v>
      </c>
    </row>
    <row r="83" spans="1:4" s="4" customFormat="1" ht="12.75" customHeight="1">
      <c r="A83" s="1">
        <v>13</v>
      </c>
      <c r="B83" s="98" t="s">
        <v>223</v>
      </c>
      <c r="C83" s="1">
        <v>2014</v>
      </c>
      <c r="D83" s="234">
        <v>19335.6</v>
      </c>
    </row>
    <row r="84" spans="1:4" s="4" customFormat="1" ht="12.75" customHeight="1">
      <c r="A84" s="1">
        <v>14</v>
      </c>
      <c r="B84" s="98" t="s">
        <v>224</v>
      </c>
      <c r="C84" s="1">
        <v>2014</v>
      </c>
      <c r="D84" s="234">
        <v>7000</v>
      </c>
    </row>
    <row r="85" spans="1:4" s="4" customFormat="1" ht="12.75" customHeight="1">
      <c r="A85" s="262"/>
      <c r="B85" s="263" t="s">
        <v>29</v>
      </c>
      <c r="C85" s="262"/>
      <c r="D85" s="237">
        <f>SUM(D71:D84)</f>
        <v>634035.6</v>
      </c>
    </row>
    <row r="86" spans="1:4" s="4" customFormat="1" ht="12.75" customHeight="1">
      <c r="A86" s="375" t="s">
        <v>225</v>
      </c>
      <c r="B86" s="375"/>
      <c r="C86" s="375"/>
      <c r="D86" s="375"/>
    </row>
    <row r="87" spans="1:4" s="4" customFormat="1" ht="12.75" customHeight="1">
      <c r="A87" s="385" t="s">
        <v>136</v>
      </c>
      <c r="B87" s="386"/>
      <c r="C87" s="386"/>
      <c r="D87" s="387"/>
    </row>
    <row r="88" spans="1:4" s="4" customFormat="1" ht="12.75" customHeight="1">
      <c r="A88" s="1">
        <v>1</v>
      </c>
      <c r="B88" s="235" t="s">
        <v>185</v>
      </c>
      <c r="C88" s="228">
        <v>2013</v>
      </c>
      <c r="D88" s="230">
        <v>2800</v>
      </c>
    </row>
    <row r="89" spans="1:4" s="4" customFormat="1" ht="12.75" customHeight="1">
      <c r="A89" s="1">
        <v>2</v>
      </c>
      <c r="B89" s="229" t="s">
        <v>196</v>
      </c>
      <c r="C89" s="228">
        <v>2013</v>
      </c>
      <c r="D89" s="230">
        <v>1500</v>
      </c>
    </row>
    <row r="90" spans="1:4" s="4" customFormat="1" ht="12.75" customHeight="1">
      <c r="A90" s="216"/>
      <c r="B90" s="261" t="s">
        <v>29</v>
      </c>
      <c r="C90" s="216"/>
      <c r="D90" s="236">
        <f>SUM(D88:D89)</f>
        <v>4300</v>
      </c>
    </row>
    <row r="91" spans="1:4" s="4" customFormat="1" ht="12.75" customHeight="1">
      <c r="A91" s="375" t="s">
        <v>107</v>
      </c>
      <c r="B91" s="375"/>
      <c r="C91" s="375"/>
      <c r="D91" s="375"/>
    </row>
    <row r="92" spans="1:4" s="4" customFormat="1" ht="12.75" customHeight="1">
      <c r="A92" s="376" t="s">
        <v>136</v>
      </c>
      <c r="B92" s="377"/>
      <c r="C92" s="377"/>
      <c r="D92" s="378"/>
    </row>
    <row r="93" spans="1:4" s="4" customFormat="1" ht="12.75" customHeight="1">
      <c r="A93" s="11">
        <v>1</v>
      </c>
      <c r="B93" s="229" t="s">
        <v>301</v>
      </c>
      <c r="C93" s="228">
        <v>2014</v>
      </c>
      <c r="D93" s="230">
        <v>5652</v>
      </c>
    </row>
    <row r="94" spans="1:4" s="4" customFormat="1" ht="12.75" customHeight="1">
      <c r="A94" s="11">
        <v>2</v>
      </c>
      <c r="B94" s="229" t="s">
        <v>302</v>
      </c>
      <c r="C94" s="228">
        <v>2015</v>
      </c>
      <c r="D94" s="230">
        <v>3444</v>
      </c>
    </row>
    <row r="95" spans="1:4" s="4" customFormat="1" ht="12.75" customHeight="1">
      <c r="A95" s="11">
        <v>3</v>
      </c>
      <c r="B95" s="229" t="s">
        <v>303</v>
      </c>
      <c r="C95" s="228">
        <v>2015</v>
      </c>
      <c r="D95" s="230">
        <v>850</v>
      </c>
    </row>
    <row r="96" spans="1:4" s="4" customFormat="1" ht="12.75" customHeight="1">
      <c r="A96" s="11">
        <v>4</v>
      </c>
      <c r="B96" s="229" t="s">
        <v>304</v>
      </c>
      <c r="C96" s="228">
        <v>2012</v>
      </c>
      <c r="D96" s="230">
        <v>3195.02</v>
      </c>
    </row>
    <row r="97" spans="1:4" s="4" customFormat="1" ht="12.75" customHeight="1">
      <c r="A97" s="11">
        <v>5</v>
      </c>
      <c r="B97" s="229" t="s">
        <v>304</v>
      </c>
      <c r="C97" s="228">
        <v>2012</v>
      </c>
      <c r="D97" s="230">
        <v>3004</v>
      </c>
    </row>
    <row r="98" spans="1:4" s="4" customFormat="1" ht="12.75" customHeight="1">
      <c r="A98" s="11">
        <v>6</v>
      </c>
      <c r="B98" s="229" t="s">
        <v>304</v>
      </c>
      <c r="C98" s="228">
        <v>2012</v>
      </c>
      <c r="D98" s="230">
        <v>3305.01</v>
      </c>
    </row>
    <row r="99" spans="1:4" s="4" customFormat="1" ht="12.75" customHeight="1">
      <c r="A99" s="11">
        <v>7</v>
      </c>
      <c r="B99" s="229" t="s">
        <v>305</v>
      </c>
      <c r="C99" s="228">
        <v>2012</v>
      </c>
      <c r="D99" s="230">
        <v>1499</v>
      </c>
    </row>
    <row r="100" spans="1:4" s="4" customFormat="1" ht="12.75" customHeight="1">
      <c r="A100" s="11">
        <v>8</v>
      </c>
      <c r="B100" s="229" t="s">
        <v>305</v>
      </c>
      <c r="C100" s="228">
        <v>2012</v>
      </c>
      <c r="D100" s="230">
        <v>1899</v>
      </c>
    </row>
    <row r="101" spans="1:4" s="4" customFormat="1" ht="12.75" customHeight="1">
      <c r="A101" s="11">
        <v>9</v>
      </c>
      <c r="B101" s="229" t="s">
        <v>306</v>
      </c>
      <c r="C101" s="228">
        <v>2012</v>
      </c>
      <c r="D101" s="230">
        <v>1228.77</v>
      </c>
    </row>
    <row r="102" spans="1:4" s="4" customFormat="1" ht="12.75" customHeight="1">
      <c r="A102" s="11">
        <v>10</v>
      </c>
      <c r="B102" s="229" t="s">
        <v>307</v>
      </c>
      <c r="C102" s="228">
        <v>2014</v>
      </c>
      <c r="D102" s="230">
        <v>720.01</v>
      </c>
    </row>
    <row r="103" spans="1:4" s="4" customFormat="1" ht="12.75" customHeight="1">
      <c r="A103" s="11">
        <v>11</v>
      </c>
      <c r="B103" s="229" t="s">
        <v>308</v>
      </c>
      <c r="C103" s="228">
        <v>2014</v>
      </c>
      <c r="D103" s="230">
        <v>3410</v>
      </c>
    </row>
    <row r="104" spans="1:4" s="4" customFormat="1" ht="12.75" customHeight="1">
      <c r="A104" s="11">
        <v>12</v>
      </c>
      <c r="B104" s="229" t="s">
        <v>308</v>
      </c>
      <c r="C104" s="228">
        <v>2014</v>
      </c>
      <c r="D104" s="230">
        <v>3410</v>
      </c>
    </row>
    <row r="105" spans="1:4" s="4" customFormat="1" ht="12.75" customHeight="1">
      <c r="A105" s="11">
        <v>13</v>
      </c>
      <c r="B105" s="229" t="s">
        <v>309</v>
      </c>
      <c r="C105" s="228">
        <v>2014</v>
      </c>
      <c r="D105" s="230">
        <v>345</v>
      </c>
    </row>
    <row r="106" spans="1:4" s="4" customFormat="1" ht="12.75" customHeight="1">
      <c r="A106" s="11">
        <v>14</v>
      </c>
      <c r="B106" s="229" t="s">
        <v>310</v>
      </c>
      <c r="C106" s="228">
        <v>2014</v>
      </c>
      <c r="D106" s="230">
        <v>849</v>
      </c>
    </row>
    <row r="107" spans="1:4" s="4" customFormat="1" ht="12.75" customHeight="1">
      <c r="A107" s="11">
        <v>15</v>
      </c>
      <c r="B107" s="229" t="s">
        <v>310</v>
      </c>
      <c r="C107" s="228">
        <v>2014</v>
      </c>
      <c r="D107" s="230">
        <v>159.9</v>
      </c>
    </row>
    <row r="108" spans="1:4" s="4" customFormat="1" ht="12.75" customHeight="1">
      <c r="A108" s="11">
        <v>16</v>
      </c>
      <c r="B108" s="229" t="s">
        <v>311</v>
      </c>
      <c r="C108" s="228">
        <v>2015</v>
      </c>
      <c r="D108" s="230">
        <v>979</v>
      </c>
    </row>
    <row r="109" spans="1:4" s="4" customFormat="1" ht="12.75" customHeight="1">
      <c r="A109" s="11">
        <v>17</v>
      </c>
      <c r="B109" s="229" t="s">
        <v>312</v>
      </c>
      <c r="C109" s="228">
        <v>2017</v>
      </c>
      <c r="D109" s="230">
        <v>699</v>
      </c>
    </row>
    <row r="110" spans="1:4" s="4" customFormat="1" ht="12.75" customHeight="1">
      <c r="A110" s="11">
        <v>18</v>
      </c>
      <c r="B110" s="229" t="s">
        <v>313</v>
      </c>
      <c r="C110" s="228">
        <v>2017</v>
      </c>
      <c r="D110" s="230">
        <v>170</v>
      </c>
    </row>
    <row r="111" spans="1:4" s="4" customFormat="1" ht="12.75" customHeight="1">
      <c r="A111" s="216"/>
      <c r="B111" s="261" t="s">
        <v>29</v>
      </c>
      <c r="C111" s="216"/>
      <c r="D111" s="236">
        <f>SUM(D93:D110)</f>
        <v>34818.71</v>
      </c>
    </row>
    <row r="112" spans="1:4" s="4" customFormat="1" ht="12.75" customHeight="1">
      <c r="A112" s="366" t="s">
        <v>137</v>
      </c>
      <c r="B112" s="367"/>
      <c r="C112" s="367"/>
      <c r="D112" s="368"/>
    </row>
    <row r="113" spans="1:4" s="4" customFormat="1" ht="12.75" customHeight="1">
      <c r="A113" s="10">
        <v>1</v>
      </c>
      <c r="B113" s="67" t="s">
        <v>314</v>
      </c>
      <c r="C113" s="67">
        <v>2012</v>
      </c>
      <c r="D113" s="245">
        <v>2350</v>
      </c>
    </row>
    <row r="114" spans="1:4" s="4" customFormat="1" ht="12.75" customHeight="1">
      <c r="A114" s="216"/>
      <c r="B114" s="261" t="s">
        <v>29</v>
      </c>
      <c r="C114" s="216"/>
      <c r="D114" s="236">
        <f>SUM(D113:D113)</f>
        <v>2350</v>
      </c>
    </row>
    <row r="115" spans="1:4" s="4" customFormat="1" ht="12.75" customHeight="1">
      <c r="A115" s="375" t="s">
        <v>106</v>
      </c>
      <c r="B115" s="375"/>
      <c r="C115" s="375"/>
      <c r="D115" s="375"/>
    </row>
    <row r="116" spans="1:4" s="4" customFormat="1" ht="12.75" customHeight="1">
      <c r="A116" s="376" t="s">
        <v>136</v>
      </c>
      <c r="B116" s="377"/>
      <c r="C116" s="377"/>
      <c r="D116" s="378"/>
    </row>
    <row r="117" spans="1:4" s="4" customFormat="1" ht="12.75" customHeight="1">
      <c r="A117" s="10">
        <v>1</v>
      </c>
      <c r="B117" s="229" t="s">
        <v>334</v>
      </c>
      <c r="C117" s="228">
        <v>2012</v>
      </c>
      <c r="D117" s="230">
        <v>289.99</v>
      </c>
    </row>
    <row r="118" spans="1:4" s="4" customFormat="1" ht="12.75" customHeight="1">
      <c r="A118" s="10">
        <v>2</v>
      </c>
      <c r="B118" s="229" t="s">
        <v>334</v>
      </c>
      <c r="C118" s="228">
        <v>2012</v>
      </c>
      <c r="D118" s="230">
        <v>289.99</v>
      </c>
    </row>
    <row r="119" spans="1:4" s="4" customFormat="1" ht="12.75" customHeight="1">
      <c r="A119" s="10">
        <v>3</v>
      </c>
      <c r="B119" s="229" t="s">
        <v>335</v>
      </c>
      <c r="C119" s="228">
        <v>2012</v>
      </c>
      <c r="D119" s="230">
        <v>2729</v>
      </c>
    </row>
    <row r="120" spans="1:4" s="4" customFormat="1" ht="12.75" customHeight="1">
      <c r="A120" s="10">
        <v>4</v>
      </c>
      <c r="B120" s="229" t="s">
        <v>336</v>
      </c>
      <c r="C120" s="228">
        <v>2012</v>
      </c>
      <c r="D120" s="230">
        <v>4360</v>
      </c>
    </row>
    <row r="121" spans="1:4" s="4" customFormat="1" ht="12.75" customHeight="1">
      <c r="A121" s="10">
        <v>5</v>
      </c>
      <c r="B121" s="229" t="s">
        <v>337</v>
      </c>
      <c r="C121" s="228">
        <v>2016</v>
      </c>
      <c r="D121" s="230">
        <v>1390</v>
      </c>
    </row>
    <row r="122" spans="1:4" s="4" customFormat="1" ht="12.75" customHeight="1">
      <c r="A122" s="216"/>
      <c r="B122" s="261" t="s">
        <v>29</v>
      </c>
      <c r="C122" s="216"/>
      <c r="D122" s="236">
        <f>SUM(D117:D121)</f>
        <v>9058.98</v>
      </c>
    </row>
    <row r="123" spans="1:4" s="4" customFormat="1" ht="12.75" customHeight="1">
      <c r="A123" s="366" t="s">
        <v>137</v>
      </c>
      <c r="B123" s="367"/>
      <c r="C123" s="367"/>
      <c r="D123" s="368"/>
    </row>
    <row r="124" spans="1:4" s="4" customFormat="1" ht="12.75" customHeight="1">
      <c r="A124" s="10">
        <v>1</v>
      </c>
      <c r="B124" s="229" t="s">
        <v>338</v>
      </c>
      <c r="C124" s="228">
        <v>2014</v>
      </c>
      <c r="D124" s="230">
        <v>1599</v>
      </c>
    </row>
    <row r="125" spans="1:4" s="4" customFormat="1" ht="12.75" customHeight="1">
      <c r="A125" s="10">
        <v>2</v>
      </c>
      <c r="B125" s="229" t="s">
        <v>339</v>
      </c>
      <c r="C125" s="228">
        <v>2015</v>
      </c>
      <c r="D125" s="230">
        <v>1999</v>
      </c>
    </row>
    <row r="126" spans="1:4" s="4" customFormat="1" ht="12.75" customHeight="1">
      <c r="A126" s="216"/>
      <c r="B126" s="261" t="s">
        <v>29</v>
      </c>
      <c r="C126" s="216"/>
      <c r="D126" s="236">
        <f>SUM(D124:D125)</f>
        <v>3598</v>
      </c>
    </row>
    <row r="127" spans="1:4" ht="12.75">
      <c r="A127" s="375" t="s">
        <v>105</v>
      </c>
      <c r="B127" s="375"/>
      <c r="C127" s="375"/>
      <c r="D127" s="375"/>
    </row>
    <row r="128" spans="1:4" ht="12.75">
      <c r="A128" s="376" t="s">
        <v>136</v>
      </c>
      <c r="B128" s="377"/>
      <c r="C128" s="377"/>
      <c r="D128" s="378"/>
    </row>
    <row r="129" spans="1:4" ht="12.75">
      <c r="A129" s="10">
        <v>1</v>
      </c>
      <c r="B129" s="229" t="s">
        <v>375</v>
      </c>
      <c r="C129" s="228">
        <v>2014</v>
      </c>
      <c r="D129" s="230">
        <v>1158.98</v>
      </c>
    </row>
    <row r="130" spans="1:4" ht="12.75">
      <c r="A130" s="10">
        <v>2</v>
      </c>
      <c r="B130" s="229" t="s">
        <v>376</v>
      </c>
      <c r="C130" s="228">
        <v>2015</v>
      </c>
      <c r="D130" s="230">
        <v>2936</v>
      </c>
    </row>
    <row r="131" spans="1:4" ht="12.75">
      <c r="A131" s="10">
        <v>3</v>
      </c>
      <c r="B131" s="229" t="s">
        <v>377</v>
      </c>
      <c r="C131" s="228">
        <v>2016</v>
      </c>
      <c r="D131" s="230">
        <v>6268</v>
      </c>
    </row>
    <row r="132" spans="1:4" ht="25.5">
      <c r="A132" s="10">
        <v>4</v>
      </c>
      <c r="B132" s="229" t="s">
        <v>378</v>
      </c>
      <c r="C132" s="228">
        <v>2017</v>
      </c>
      <c r="D132" s="230">
        <v>14900</v>
      </c>
    </row>
    <row r="133" spans="1:4" ht="12.75">
      <c r="A133" s="10">
        <v>5</v>
      </c>
      <c r="B133" s="229" t="s">
        <v>379</v>
      </c>
      <c r="C133" s="228">
        <v>2017</v>
      </c>
      <c r="D133" s="230">
        <v>980</v>
      </c>
    </row>
    <row r="134" spans="1:4" ht="12.75">
      <c r="A134" s="10">
        <v>6</v>
      </c>
      <c r="B134" s="229" t="s">
        <v>389</v>
      </c>
      <c r="C134" s="228">
        <v>2012</v>
      </c>
      <c r="D134" s="230">
        <v>657</v>
      </c>
    </row>
    <row r="135" spans="1:4" ht="12.75">
      <c r="A135" s="10">
        <v>7</v>
      </c>
      <c r="B135" s="229" t="s">
        <v>390</v>
      </c>
      <c r="C135" s="228">
        <v>2013</v>
      </c>
      <c r="D135" s="230">
        <v>365</v>
      </c>
    </row>
    <row r="136" spans="1:4" ht="12.75">
      <c r="A136" s="10">
        <v>8</v>
      </c>
      <c r="B136" s="229" t="s">
        <v>391</v>
      </c>
      <c r="C136" s="228">
        <v>2013</v>
      </c>
      <c r="D136" s="230">
        <v>1600</v>
      </c>
    </row>
    <row r="137" spans="1:4" ht="12.75">
      <c r="A137" s="10">
        <v>9</v>
      </c>
      <c r="B137" s="229" t="s">
        <v>392</v>
      </c>
      <c r="C137" s="228">
        <v>2015</v>
      </c>
      <c r="D137" s="230">
        <v>259</v>
      </c>
    </row>
    <row r="138" spans="1:4" ht="12.75">
      <c r="A138" s="10">
        <v>10</v>
      </c>
      <c r="B138" s="229" t="s">
        <v>393</v>
      </c>
      <c r="C138" s="228">
        <v>2016</v>
      </c>
      <c r="D138" s="230">
        <v>399</v>
      </c>
    </row>
    <row r="139" spans="1:4" ht="12.75">
      <c r="A139" s="10">
        <v>11</v>
      </c>
      <c r="B139" s="229" t="s">
        <v>394</v>
      </c>
      <c r="C139" s="228">
        <v>2016</v>
      </c>
      <c r="D139" s="230">
        <v>701</v>
      </c>
    </row>
    <row r="140" spans="1:4" ht="12.75">
      <c r="A140" s="224"/>
      <c r="B140" s="260" t="s">
        <v>29</v>
      </c>
      <c r="C140" s="224"/>
      <c r="D140" s="253">
        <f>SUM(D129:D139)</f>
        <v>30223.98</v>
      </c>
    </row>
    <row r="141" spans="1:4" ht="12.75">
      <c r="A141" s="366" t="s">
        <v>137</v>
      </c>
      <c r="B141" s="367"/>
      <c r="C141" s="367"/>
      <c r="D141" s="368"/>
    </row>
    <row r="142" spans="1:4" ht="12.75">
      <c r="A142" s="10">
        <v>1</v>
      </c>
      <c r="B142" s="229" t="s">
        <v>380</v>
      </c>
      <c r="C142" s="228">
        <v>2013</v>
      </c>
      <c r="D142" s="230">
        <v>189</v>
      </c>
    </row>
    <row r="143" spans="1:4" ht="12.75">
      <c r="A143" s="10">
        <v>2</v>
      </c>
      <c r="B143" s="229" t="s">
        <v>381</v>
      </c>
      <c r="C143" s="228">
        <v>2013</v>
      </c>
      <c r="D143" s="230">
        <v>159.99</v>
      </c>
    </row>
    <row r="144" spans="1:4" ht="12.75">
      <c r="A144" s="10">
        <v>3</v>
      </c>
      <c r="B144" s="229" t="s">
        <v>381</v>
      </c>
      <c r="C144" s="228">
        <v>2013</v>
      </c>
      <c r="D144" s="230">
        <v>359.99</v>
      </c>
    </row>
    <row r="145" spans="1:4" ht="12.75">
      <c r="A145" s="10">
        <v>4</v>
      </c>
      <c r="B145" s="229" t="s">
        <v>382</v>
      </c>
      <c r="C145" s="228">
        <v>2013</v>
      </c>
      <c r="D145" s="230">
        <v>1793</v>
      </c>
    </row>
    <row r="146" spans="1:4" ht="12.75">
      <c r="A146" s="10">
        <v>5</v>
      </c>
      <c r="B146" s="229" t="s">
        <v>382</v>
      </c>
      <c r="C146" s="228">
        <v>2013</v>
      </c>
      <c r="D146" s="230">
        <v>1793</v>
      </c>
    </row>
    <row r="147" spans="1:4" ht="12.75">
      <c r="A147" s="10">
        <v>6</v>
      </c>
      <c r="B147" s="229" t="s">
        <v>383</v>
      </c>
      <c r="C147" s="228">
        <v>2013</v>
      </c>
      <c r="D147" s="230">
        <v>2198</v>
      </c>
    </row>
    <row r="148" spans="1:4" ht="12.75">
      <c r="A148" s="10">
        <v>7</v>
      </c>
      <c r="B148" s="229" t="s">
        <v>381</v>
      </c>
      <c r="C148" s="228">
        <v>2014</v>
      </c>
      <c r="D148" s="230">
        <v>209.99</v>
      </c>
    </row>
    <row r="149" spans="1:4" ht="12.75">
      <c r="A149" s="10">
        <v>8</v>
      </c>
      <c r="B149" s="229" t="s">
        <v>381</v>
      </c>
      <c r="C149" s="228">
        <v>2014</v>
      </c>
      <c r="D149" s="230">
        <v>209.99</v>
      </c>
    </row>
    <row r="150" spans="1:4" ht="12.75">
      <c r="A150" s="10">
        <v>9</v>
      </c>
      <c r="B150" s="229" t="s">
        <v>384</v>
      </c>
      <c r="C150" s="228">
        <v>2015</v>
      </c>
      <c r="D150" s="230">
        <v>2053.5</v>
      </c>
    </row>
    <row r="151" spans="1:4" ht="12.75">
      <c r="A151" s="10">
        <v>10</v>
      </c>
      <c r="B151" s="229" t="s">
        <v>385</v>
      </c>
      <c r="C151" s="228">
        <v>2016</v>
      </c>
      <c r="D151" s="230">
        <v>590</v>
      </c>
    </row>
    <row r="152" spans="1:4" ht="12.75">
      <c r="A152" s="10">
        <v>11</v>
      </c>
      <c r="B152" s="229" t="s">
        <v>386</v>
      </c>
      <c r="C152" s="228">
        <v>2016</v>
      </c>
      <c r="D152" s="230">
        <v>155</v>
      </c>
    </row>
    <row r="153" spans="1:4" ht="12.75">
      <c r="A153" s="10">
        <v>12</v>
      </c>
      <c r="B153" s="229" t="s">
        <v>381</v>
      </c>
      <c r="C153" s="228">
        <v>2016</v>
      </c>
      <c r="D153" s="230">
        <v>200</v>
      </c>
    </row>
    <row r="154" spans="1:4" ht="12.75">
      <c r="A154" s="10">
        <v>13</v>
      </c>
      <c r="B154" s="229" t="s">
        <v>387</v>
      </c>
      <c r="C154" s="228">
        <v>2016</v>
      </c>
      <c r="D154" s="230">
        <v>1650</v>
      </c>
    </row>
    <row r="155" spans="1:4" ht="12.75">
      <c r="A155" s="10">
        <v>14</v>
      </c>
      <c r="B155" s="229" t="s">
        <v>388</v>
      </c>
      <c r="C155" s="228">
        <v>2016</v>
      </c>
      <c r="D155" s="230">
        <v>6000.04</v>
      </c>
    </row>
    <row r="156" spans="1:4" ht="12.75">
      <c r="A156" s="10">
        <v>15</v>
      </c>
      <c r="B156" s="229" t="s">
        <v>381</v>
      </c>
      <c r="C156" s="228">
        <v>2017</v>
      </c>
      <c r="D156" s="230">
        <v>240</v>
      </c>
    </row>
    <row r="157" spans="1:4" ht="12.75">
      <c r="A157" s="10">
        <v>16</v>
      </c>
      <c r="B157" s="229" t="s">
        <v>381</v>
      </c>
      <c r="C157" s="228">
        <v>2017</v>
      </c>
      <c r="D157" s="230">
        <v>289</v>
      </c>
    </row>
    <row r="158" spans="1:4" ht="12.75">
      <c r="A158" s="256"/>
      <c r="B158" s="257" t="s">
        <v>29</v>
      </c>
      <c r="C158" s="256"/>
      <c r="D158" s="254">
        <f>SUM(D142:D157)</f>
        <v>18090.5</v>
      </c>
    </row>
    <row r="159" spans="1:4" s="27" customFormat="1" ht="12.75">
      <c r="A159" s="375" t="s">
        <v>133</v>
      </c>
      <c r="B159" s="375"/>
      <c r="C159" s="375"/>
      <c r="D159" s="375"/>
    </row>
    <row r="160" spans="1:4" s="27" customFormat="1" ht="12.75">
      <c r="A160" s="376" t="s">
        <v>136</v>
      </c>
      <c r="B160" s="377"/>
      <c r="C160" s="377"/>
      <c r="D160" s="378"/>
    </row>
    <row r="161" spans="1:4" s="27" customFormat="1" ht="12.75">
      <c r="A161" s="11">
        <v>1</v>
      </c>
      <c r="B161" s="229" t="s">
        <v>448</v>
      </c>
      <c r="C161" s="228">
        <v>2012</v>
      </c>
      <c r="D161" s="230">
        <v>653</v>
      </c>
    </row>
    <row r="162" spans="1:4" s="27" customFormat="1" ht="12.75">
      <c r="A162" s="11">
        <v>2</v>
      </c>
      <c r="B162" s="229" t="s">
        <v>449</v>
      </c>
      <c r="C162" s="228">
        <v>2012</v>
      </c>
      <c r="D162" s="230">
        <v>159</v>
      </c>
    </row>
    <row r="163" spans="1:4" s="27" customFormat="1" ht="25.5">
      <c r="A163" s="11">
        <v>3</v>
      </c>
      <c r="B163" s="229" t="s">
        <v>450</v>
      </c>
      <c r="C163" s="228">
        <v>2012</v>
      </c>
      <c r="D163" s="230">
        <v>8505</v>
      </c>
    </row>
    <row r="164" spans="1:4" s="27" customFormat="1" ht="25.5">
      <c r="A164" s="11">
        <v>4</v>
      </c>
      <c r="B164" s="229" t="s">
        <v>451</v>
      </c>
      <c r="C164" s="228">
        <v>2012</v>
      </c>
      <c r="D164" s="230">
        <v>5400</v>
      </c>
    </row>
    <row r="165" spans="1:4" s="27" customFormat="1" ht="12.75">
      <c r="A165" s="11">
        <v>5</v>
      </c>
      <c r="B165" s="229" t="s">
        <v>452</v>
      </c>
      <c r="C165" s="228">
        <v>2012</v>
      </c>
      <c r="D165" s="230">
        <v>2495</v>
      </c>
    </row>
    <row r="166" spans="1:4" s="27" customFormat="1" ht="12.75">
      <c r="A166" s="11">
        <v>6</v>
      </c>
      <c r="B166" s="229" t="s">
        <v>453</v>
      </c>
      <c r="C166" s="228">
        <v>2012</v>
      </c>
      <c r="D166" s="230">
        <v>1600</v>
      </c>
    </row>
    <row r="167" spans="1:4" s="27" customFormat="1" ht="12.75">
      <c r="A167" s="11">
        <v>7</v>
      </c>
      <c r="B167" s="229" t="s">
        <v>454</v>
      </c>
      <c r="C167" s="228">
        <v>2013</v>
      </c>
      <c r="D167" s="230">
        <v>151.25</v>
      </c>
    </row>
    <row r="168" spans="1:4" s="27" customFormat="1" ht="12.75">
      <c r="A168" s="11">
        <v>8</v>
      </c>
      <c r="B168" s="229" t="s">
        <v>455</v>
      </c>
      <c r="C168" s="228">
        <v>2013</v>
      </c>
      <c r="D168" s="230">
        <v>4499.34</v>
      </c>
    </row>
    <row r="169" spans="1:4" s="27" customFormat="1" ht="12.75">
      <c r="A169" s="11">
        <v>9</v>
      </c>
      <c r="B169" s="229" t="s">
        <v>456</v>
      </c>
      <c r="C169" s="228">
        <v>2013</v>
      </c>
      <c r="D169" s="230">
        <v>331</v>
      </c>
    </row>
    <row r="170" spans="1:4" s="27" customFormat="1" ht="12.75">
      <c r="A170" s="11">
        <v>10</v>
      </c>
      <c r="B170" s="229" t="s">
        <v>457</v>
      </c>
      <c r="C170" s="228">
        <v>2014</v>
      </c>
      <c r="D170" s="230">
        <v>1315</v>
      </c>
    </row>
    <row r="171" spans="1:4" s="27" customFormat="1" ht="12.75">
      <c r="A171" s="11">
        <v>11</v>
      </c>
      <c r="B171" s="229" t="s">
        <v>458</v>
      </c>
      <c r="C171" s="228">
        <v>2014</v>
      </c>
      <c r="D171" s="230">
        <v>329</v>
      </c>
    </row>
    <row r="172" spans="1:4" s="27" customFormat="1" ht="12.75">
      <c r="A172" s="11">
        <v>12</v>
      </c>
      <c r="B172" s="229" t="s">
        <v>459</v>
      </c>
      <c r="C172" s="228">
        <v>2015</v>
      </c>
      <c r="D172" s="230">
        <v>10947</v>
      </c>
    </row>
    <row r="173" spans="1:4" s="27" customFormat="1" ht="12.75">
      <c r="A173" s="11">
        <v>13</v>
      </c>
      <c r="B173" s="229" t="s">
        <v>460</v>
      </c>
      <c r="C173" s="228">
        <v>2015</v>
      </c>
      <c r="D173" s="230">
        <v>5327.49</v>
      </c>
    </row>
    <row r="174" spans="1:4" s="27" customFormat="1" ht="12.75">
      <c r="A174" s="11">
        <v>14</v>
      </c>
      <c r="B174" s="229" t="s">
        <v>305</v>
      </c>
      <c r="C174" s="228">
        <v>2015</v>
      </c>
      <c r="D174" s="230">
        <v>1826.5</v>
      </c>
    </row>
    <row r="175" spans="1:4" s="27" customFormat="1" ht="12.75">
      <c r="A175" s="11">
        <v>15</v>
      </c>
      <c r="B175" s="229" t="s">
        <v>461</v>
      </c>
      <c r="C175" s="228">
        <v>2015</v>
      </c>
      <c r="D175" s="230">
        <v>349</v>
      </c>
    </row>
    <row r="176" spans="1:4" s="27" customFormat="1" ht="12.75">
      <c r="A176" s="11">
        <v>16</v>
      </c>
      <c r="B176" s="229" t="s">
        <v>462</v>
      </c>
      <c r="C176" s="228">
        <v>2016</v>
      </c>
      <c r="D176" s="230">
        <v>1675</v>
      </c>
    </row>
    <row r="177" spans="1:4" s="27" customFormat="1" ht="12.75">
      <c r="A177" s="11">
        <v>17</v>
      </c>
      <c r="B177" s="229" t="s">
        <v>463</v>
      </c>
      <c r="C177" s="228">
        <v>2016</v>
      </c>
      <c r="D177" s="230">
        <v>2189</v>
      </c>
    </row>
    <row r="178" spans="1:4" s="27" customFormat="1" ht="12.75">
      <c r="A178" s="11">
        <v>18</v>
      </c>
      <c r="B178" s="229" t="s">
        <v>464</v>
      </c>
      <c r="C178" s="228">
        <v>2016</v>
      </c>
      <c r="D178" s="230">
        <v>1516</v>
      </c>
    </row>
    <row r="179" spans="1:4" s="27" customFormat="1" ht="12.75">
      <c r="A179" s="11">
        <v>19</v>
      </c>
      <c r="B179" s="229" t="s">
        <v>465</v>
      </c>
      <c r="C179" s="228">
        <v>2016</v>
      </c>
      <c r="D179" s="230">
        <v>1303</v>
      </c>
    </row>
    <row r="180" spans="1:4" s="27" customFormat="1" ht="12.75">
      <c r="A180" s="11">
        <v>20</v>
      </c>
      <c r="B180" s="229" t="s">
        <v>466</v>
      </c>
      <c r="C180" s="228">
        <v>2016</v>
      </c>
      <c r="D180" s="230">
        <v>520</v>
      </c>
    </row>
    <row r="181" spans="1:4" s="27" customFormat="1" ht="12.75">
      <c r="A181" s="11">
        <v>21</v>
      </c>
      <c r="B181" s="229" t="s">
        <v>467</v>
      </c>
      <c r="C181" s="228">
        <v>2016</v>
      </c>
      <c r="D181" s="230">
        <v>230</v>
      </c>
    </row>
    <row r="182" spans="1:4" s="27" customFormat="1" ht="12.75">
      <c r="A182" s="11">
        <v>22</v>
      </c>
      <c r="B182" s="229" t="s">
        <v>462</v>
      </c>
      <c r="C182" s="228">
        <v>2016</v>
      </c>
      <c r="D182" s="230">
        <v>1675</v>
      </c>
    </row>
    <row r="183" spans="1:4" s="27" customFormat="1" ht="12.75">
      <c r="A183" s="11">
        <v>23</v>
      </c>
      <c r="B183" s="229" t="s">
        <v>303</v>
      </c>
      <c r="C183" s="228">
        <v>2016</v>
      </c>
      <c r="D183" s="230">
        <v>1299.99</v>
      </c>
    </row>
    <row r="184" spans="1:6" s="27" customFormat="1" ht="12.75">
      <c r="A184" s="224"/>
      <c r="B184" s="260" t="s">
        <v>29</v>
      </c>
      <c r="C184" s="224"/>
      <c r="D184" s="253">
        <f>SUM(D161:D183)</f>
        <v>54295.56999999999</v>
      </c>
      <c r="F184" s="155"/>
    </row>
    <row r="185" spans="1:4" s="27" customFormat="1" ht="12.75">
      <c r="A185" s="366" t="s">
        <v>137</v>
      </c>
      <c r="B185" s="367"/>
      <c r="C185" s="367"/>
      <c r="D185" s="368"/>
    </row>
    <row r="186" spans="1:4" s="27" customFormat="1" ht="13.5" customHeight="1">
      <c r="A186" s="44">
        <v>1</v>
      </c>
      <c r="B186" s="229" t="s">
        <v>468</v>
      </c>
      <c r="C186" s="228">
        <v>2012</v>
      </c>
      <c r="D186" s="230">
        <v>199</v>
      </c>
    </row>
    <row r="187" spans="1:4" s="27" customFormat="1" ht="13.5" customHeight="1">
      <c r="A187" s="44">
        <v>2</v>
      </c>
      <c r="B187" s="229" t="s">
        <v>469</v>
      </c>
      <c r="C187" s="228">
        <v>2012</v>
      </c>
      <c r="D187" s="230">
        <v>286</v>
      </c>
    </row>
    <row r="188" spans="1:4" s="27" customFormat="1" ht="13.5" customHeight="1">
      <c r="A188" s="44">
        <v>3</v>
      </c>
      <c r="B188" s="229" t="s">
        <v>470</v>
      </c>
      <c r="C188" s="228">
        <v>2013</v>
      </c>
      <c r="D188" s="230">
        <v>4649.86</v>
      </c>
    </row>
    <row r="189" spans="1:4" s="27" customFormat="1" ht="13.5" customHeight="1">
      <c r="A189" s="44">
        <v>4</v>
      </c>
      <c r="B189" s="229" t="s">
        <v>471</v>
      </c>
      <c r="C189" s="228">
        <v>2013</v>
      </c>
      <c r="D189" s="230">
        <v>3875.16</v>
      </c>
    </row>
    <row r="190" spans="1:4" s="27" customFormat="1" ht="13.5" customHeight="1">
      <c r="A190" s="44">
        <v>5</v>
      </c>
      <c r="B190" s="229" t="s">
        <v>472</v>
      </c>
      <c r="C190" s="228">
        <v>2014</v>
      </c>
      <c r="D190" s="230">
        <v>3727.81</v>
      </c>
    </row>
    <row r="191" spans="1:4" s="27" customFormat="1" ht="13.5" customHeight="1">
      <c r="A191" s="44">
        <v>6</v>
      </c>
      <c r="B191" s="229" t="s">
        <v>473</v>
      </c>
      <c r="C191" s="228">
        <v>2014</v>
      </c>
      <c r="D191" s="230">
        <v>1948.06</v>
      </c>
    </row>
    <row r="192" spans="1:4" s="27" customFormat="1" ht="13.5" customHeight="1">
      <c r="A192" s="44">
        <v>7</v>
      </c>
      <c r="B192" s="229" t="s">
        <v>474</v>
      </c>
      <c r="C192" s="228">
        <v>2014</v>
      </c>
      <c r="D192" s="230">
        <v>5327.49</v>
      </c>
    </row>
    <row r="193" spans="1:4" s="27" customFormat="1" ht="13.5" customHeight="1">
      <c r="A193" s="44">
        <v>8</v>
      </c>
      <c r="B193" s="229" t="s">
        <v>475</v>
      </c>
      <c r="C193" s="228">
        <v>2014</v>
      </c>
      <c r="D193" s="230">
        <v>2489</v>
      </c>
    </row>
    <row r="194" spans="1:4" s="27" customFormat="1" ht="11.25" customHeight="1">
      <c r="A194" s="44">
        <v>9</v>
      </c>
      <c r="B194" s="229" t="s">
        <v>476</v>
      </c>
      <c r="C194" s="228">
        <v>2015</v>
      </c>
      <c r="D194" s="230">
        <v>2174.98</v>
      </c>
    </row>
    <row r="195" spans="1:4" s="27" customFormat="1" ht="11.25" customHeight="1">
      <c r="A195" s="44">
        <v>10</v>
      </c>
      <c r="B195" s="229" t="s">
        <v>477</v>
      </c>
      <c r="C195" s="228">
        <v>2015</v>
      </c>
      <c r="D195" s="230">
        <v>3727.81</v>
      </c>
    </row>
    <row r="196" spans="1:4" s="27" customFormat="1" ht="12.75">
      <c r="A196" s="44">
        <v>11</v>
      </c>
      <c r="B196" s="229" t="s">
        <v>478</v>
      </c>
      <c r="C196" s="228">
        <v>2015</v>
      </c>
      <c r="D196" s="230">
        <v>1948</v>
      </c>
    </row>
    <row r="197" spans="1:4" s="27" customFormat="1" ht="12.75">
      <c r="A197" s="44">
        <v>12</v>
      </c>
      <c r="B197" s="229" t="s">
        <v>479</v>
      </c>
      <c r="C197" s="228">
        <v>2016</v>
      </c>
      <c r="D197" s="230">
        <v>1514</v>
      </c>
    </row>
    <row r="198" spans="1:4" s="27" customFormat="1" ht="12.75">
      <c r="A198" s="44">
        <v>13</v>
      </c>
      <c r="B198" s="229" t="s">
        <v>477</v>
      </c>
      <c r="C198" s="228">
        <v>2016</v>
      </c>
      <c r="D198" s="230">
        <v>4895</v>
      </c>
    </row>
    <row r="199" spans="1:4" s="27" customFormat="1" ht="12.75">
      <c r="A199" s="44">
        <v>14</v>
      </c>
      <c r="B199" s="229" t="s">
        <v>480</v>
      </c>
      <c r="C199" s="228">
        <v>2016</v>
      </c>
      <c r="D199" s="230">
        <v>1410</v>
      </c>
    </row>
    <row r="200" spans="1:4" s="27" customFormat="1" ht="12.75">
      <c r="A200" s="44">
        <v>15</v>
      </c>
      <c r="B200" s="229" t="s">
        <v>480</v>
      </c>
      <c r="C200" s="228">
        <v>2016</v>
      </c>
      <c r="D200" s="230">
        <v>1410</v>
      </c>
    </row>
    <row r="201" spans="1:4" s="27" customFormat="1" ht="12.75">
      <c r="A201" s="44">
        <v>16</v>
      </c>
      <c r="B201" s="229" t="s">
        <v>481</v>
      </c>
      <c r="C201" s="228">
        <v>2016</v>
      </c>
      <c r="D201" s="230">
        <v>2248.99</v>
      </c>
    </row>
    <row r="202" spans="1:4" s="27" customFormat="1" ht="12.75">
      <c r="A202" s="44">
        <v>17</v>
      </c>
      <c r="B202" s="229" t="s">
        <v>482</v>
      </c>
      <c r="C202" s="228">
        <v>2013</v>
      </c>
      <c r="D202" s="230">
        <v>2952.28</v>
      </c>
    </row>
    <row r="203" spans="1:4" s="27" customFormat="1" ht="12.75">
      <c r="A203" s="44">
        <v>18</v>
      </c>
      <c r="B203" s="229" t="s">
        <v>483</v>
      </c>
      <c r="C203" s="228">
        <v>2015</v>
      </c>
      <c r="D203" s="230">
        <v>749</v>
      </c>
    </row>
    <row r="204" spans="1:4" s="27" customFormat="1" ht="12.75">
      <c r="A204" s="224"/>
      <c r="B204" s="258" t="s">
        <v>29</v>
      </c>
      <c r="C204" s="259"/>
      <c r="D204" s="255">
        <f>SUM(D186:D203)</f>
        <v>45532.439999999995</v>
      </c>
    </row>
    <row r="205" spans="1:4" s="27" customFormat="1" ht="13.5" customHeight="1">
      <c r="A205" s="366" t="s">
        <v>138</v>
      </c>
      <c r="B205" s="367"/>
      <c r="C205" s="367"/>
      <c r="D205" s="368"/>
    </row>
    <row r="206" spans="1:4" s="27" customFormat="1" ht="13.5" customHeight="1">
      <c r="A206" s="59">
        <v>1</v>
      </c>
      <c r="B206" s="229" t="s">
        <v>484</v>
      </c>
      <c r="C206" s="228">
        <v>2012</v>
      </c>
      <c r="D206" s="230">
        <v>1414.5</v>
      </c>
    </row>
    <row r="207" spans="1:4" s="27" customFormat="1" ht="13.5" customHeight="1">
      <c r="A207" s="252">
        <v>2</v>
      </c>
      <c r="B207" s="229" t="s">
        <v>485</v>
      </c>
      <c r="C207" s="228">
        <v>2016</v>
      </c>
      <c r="D207" s="230">
        <v>2702</v>
      </c>
    </row>
    <row r="208" spans="1:4" s="27" customFormat="1" ht="13.5" customHeight="1">
      <c r="A208" s="256"/>
      <c r="B208" s="257" t="s">
        <v>29</v>
      </c>
      <c r="C208" s="256"/>
      <c r="D208" s="254">
        <f>SUM(D206:D207)</f>
        <v>4116.5</v>
      </c>
    </row>
    <row r="209" spans="1:4" s="27" customFormat="1" ht="12.75">
      <c r="A209" s="375" t="s">
        <v>103</v>
      </c>
      <c r="B209" s="375"/>
      <c r="C209" s="375"/>
      <c r="D209" s="375"/>
    </row>
    <row r="210" spans="1:4" s="27" customFormat="1" ht="12.75">
      <c r="A210" s="376" t="s">
        <v>136</v>
      </c>
      <c r="B210" s="377"/>
      <c r="C210" s="377"/>
      <c r="D210" s="378"/>
    </row>
    <row r="211" spans="1:4" s="27" customFormat="1" ht="12.75">
      <c r="A211" s="11">
        <v>1</v>
      </c>
      <c r="B211" s="229" t="s">
        <v>185</v>
      </c>
      <c r="C211" s="228">
        <v>2013</v>
      </c>
      <c r="D211" s="230">
        <v>2800.02</v>
      </c>
    </row>
    <row r="212" spans="1:4" s="27" customFormat="1" ht="12.75">
      <c r="A212" s="11">
        <v>2</v>
      </c>
      <c r="B212" s="229" t="s">
        <v>547</v>
      </c>
      <c r="C212" s="228">
        <v>2013</v>
      </c>
      <c r="D212" s="230">
        <v>690</v>
      </c>
    </row>
    <row r="213" spans="1:4" s="27" customFormat="1" ht="12.75">
      <c r="A213" s="11">
        <v>3</v>
      </c>
      <c r="B213" s="229" t="s">
        <v>185</v>
      </c>
      <c r="C213" s="228">
        <v>2014</v>
      </c>
      <c r="D213" s="230">
        <v>2468</v>
      </c>
    </row>
    <row r="214" spans="1:4" s="27" customFormat="1" ht="12.75">
      <c r="A214" s="11">
        <v>4</v>
      </c>
      <c r="B214" s="229" t="s">
        <v>548</v>
      </c>
      <c r="C214" s="228">
        <v>2014</v>
      </c>
      <c r="D214" s="230">
        <v>1968</v>
      </c>
    </row>
    <row r="215" spans="1:4" s="27" customFormat="1" ht="12.75">
      <c r="A215" s="11">
        <v>5</v>
      </c>
      <c r="B215" s="229" t="s">
        <v>549</v>
      </c>
      <c r="C215" s="228">
        <v>2014</v>
      </c>
      <c r="D215" s="230">
        <v>2464</v>
      </c>
    </row>
    <row r="216" spans="1:4" s="27" customFormat="1" ht="12.75">
      <c r="A216" s="11">
        <v>6</v>
      </c>
      <c r="B216" s="229" t="s">
        <v>550</v>
      </c>
      <c r="C216" s="228">
        <v>2014</v>
      </c>
      <c r="D216" s="230">
        <v>2765</v>
      </c>
    </row>
    <row r="217" spans="1:4" s="27" customFormat="1" ht="12.75">
      <c r="A217" s="11">
        <v>7</v>
      </c>
      <c r="B217" s="229" t="s">
        <v>551</v>
      </c>
      <c r="C217" s="228" t="s">
        <v>552</v>
      </c>
      <c r="D217" s="230">
        <v>599</v>
      </c>
    </row>
    <row r="218" spans="1:4" s="27" customFormat="1" ht="12.75">
      <c r="A218" s="11">
        <v>8</v>
      </c>
      <c r="B218" s="229" t="s">
        <v>555</v>
      </c>
      <c r="C218" s="228" t="s">
        <v>554</v>
      </c>
      <c r="D218" s="230">
        <v>1707</v>
      </c>
    </row>
    <row r="219" spans="1:4" s="27" customFormat="1" ht="12.75">
      <c r="A219" s="11">
        <v>9</v>
      </c>
      <c r="B219" s="229" t="s">
        <v>556</v>
      </c>
      <c r="C219" s="228" t="s">
        <v>554</v>
      </c>
      <c r="D219" s="230">
        <v>449</v>
      </c>
    </row>
    <row r="220" spans="1:4" s="27" customFormat="1" ht="12.75">
      <c r="A220" s="11">
        <v>10</v>
      </c>
      <c r="B220" s="229" t="s">
        <v>557</v>
      </c>
      <c r="C220" s="228" t="s">
        <v>554</v>
      </c>
      <c r="D220" s="230">
        <v>1316.1</v>
      </c>
    </row>
    <row r="221" spans="1:4" s="27" customFormat="1" ht="12.75">
      <c r="A221" s="224"/>
      <c r="B221" s="260" t="s">
        <v>29</v>
      </c>
      <c r="C221" s="224"/>
      <c r="D221" s="253">
        <f>SUM(D211:D220)</f>
        <v>17226.12</v>
      </c>
    </row>
    <row r="222" spans="1:4" s="27" customFormat="1" ht="12.75" customHeight="1">
      <c r="A222" s="366" t="s">
        <v>137</v>
      </c>
      <c r="B222" s="367"/>
      <c r="C222" s="367"/>
      <c r="D222" s="381"/>
    </row>
    <row r="223" spans="1:4" s="27" customFormat="1" ht="12.75">
      <c r="A223" s="10">
        <v>1</v>
      </c>
      <c r="B223" s="229" t="s">
        <v>553</v>
      </c>
      <c r="C223" s="228" t="s">
        <v>552</v>
      </c>
      <c r="D223" s="230">
        <v>2498</v>
      </c>
    </row>
    <row r="224" spans="1:4" s="27" customFormat="1" ht="12.75">
      <c r="A224" s="256"/>
      <c r="B224" s="257" t="s">
        <v>29</v>
      </c>
      <c r="C224" s="256"/>
      <c r="D224" s="254">
        <f>SUM(D223)</f>
        <v>2498</v>
      </c>
    </row>
    <row r="225" spans="1:4" s="27" customFormat="1" ht="11.25" customHeight="1">
      <c r="A225" s="375" t="s">
        <v>102</v>
      </c>
      <c r="B225" s="375"/>
      <c r="C225" s="375"/>
      <c r="D225" s="375"/>
    </row>
    <row r="226" spans="1:4" s="27" customFormat="1" ht="12.75" customHeight="1">
      <c r="A226" s="366" t="s">
        <v>137</v>
      </c>
      <c r="B226" s="367"/>
      <c r="C226" s="367"/>
      <c r="D226" s="381"/>
    </row>
    <row r="227" spans="1:4" s="27" customFormat="1" ht="12.75">
      <c r="A227" s="10">
        <v>1</v>
      </c>
      <c r="B227" s="229" t="s">
        <v>643</v>
      </c>
      <c r="C227" s="228">
        <v>2012</v>
      </c>
      <c r="D227" s="230">
        <v>2713.14</v>
      </c>
    </row>
    <row r="228" spans="1:4" s="27" customFormat="1" ht="12.75">
      <c r="A228" s="44">
        <v>2</v>
      </c>
      <c r="B228" s="229" t="s">
        <v>644</v>
      </c>
      <c r="C228" s="228">
        <v>2012</v>
      </c>
      <c r="D228" s="230">
        <v>2105.99</v>
      </c>
    </row>
    <row r="229" spans="1:4" s="27" customFormat="1" ht="12.75">
      <c r="A229" s="10">
        <v>3</v>
      </c>
      <c r="B229" s="229" t="s">
        <v>645</v>
      </c>
      <c r="C229" s="228">
        <v>2013</v>
      </c>
      <c r="D229" s="230">
        <v>2099</v>
      </c>
    </row>
    <row r="230" spans="1:4" s="27" customFormat="1" ht="12.75">
      <c r="A230" s="44">
        <v>4</v>
      </c>
      <c r="B230" s="229" t="s">
        <v>646</v>
      </c>
      <c r="C230" s="228">
        <v>2013</v>
      </c>
      <c r="D230" s="230">
        <v>1938</v>
      </c>
    </row>
    <row r="231" spans="1:4" s="27" customFormat="1" ht="12.75">
      <c r="A231" s="10">
        <v>5</v>
      </c>
      <c r="B231" s="229" t="s">
        <v>647</v>
      </c>
      <c r="C231" s="228">
        <v>2014</v>
      </c>
      <c r="D231" s="230">
        <v>2380.05</v>
      </c>
    </row>
    <row r="232" spans="1:4" s="27" customFormat="1" ht="12.75">
      <c r="A232" s="44">
        <v>6</v>
      </c>
      <c r="B232" s="229" t="s">
        <v>648</v>
      </c>
      <c r="C232" s="228">
        <v>2015</v>
      </c>
      <c r="D232" s="230">
        <v>2079</v>
      </c>
    </row>
    <row r="233" spans="1:4" s="27" customFormat="1" ht="12.75">
      <c r="A233" s="10">
        <v>7</v>
      </c>
      <c r="B233" s="229" t="s">
        <v>649</v>
      </c>
      <c r="C233" s="228">
        <v>2015</v>
      </c>
      <c r="D233" s="230">
        <v>2290</v>
      </c>
    </row>
    <row r="234" spans="1:4" s="27" customFormat="1" ht="12.75">
      <c r="A234" s="44">
        <v>8</v>
      </c>
      <c r="B234" s="229" t="s">
        <v>650</v>
      </c>
      <c r="C234" s="228">
        <v>2015</v>
      </c>
      <c r="D234" s="230">
        <v>3741</v>
      </c>
    </row>
    <row r="235" spans="1:4" s="27" customFormat="1" ht="12.75">
      <c r="A235" s="10">
        <v>9</v>
      </c>
      <c r="B235" s="229" t="s">
        <v>651</v>
      </c>
      <c r="C235" s="228">
        <v>2015</v>
      </c>
      <c r="D235" s="230">
        <v>3967</v>
      </c>
    </row>
    <row r="236" spans="1:4" s="27" customFormat="1" ht="12.75">
      <c r="A236" s="44">
        <v>10</v>
      </c>
      <c r="B236" s="229" t="s">
        <v>652</v>
      </c>
      <c r="C236" s="228">
        <v>2015</v>
      </c>
      <c r="D236" s="230">
        <v>3300</v>
      </c>
    </row>
    <row r="237" spans="1:4" s="27" customFormat="1" ht="12.75">
      <c r="A237" s="10">
        <v>11</v>
      </c>
      <c r="B237" s="229" t="s">
        <v>653</v>
      </c>
      <c r="C237" s="228">
        <v>2015</v>
      </c>
      <c r="D237" s="230">
        <v>2079</v>
      </c>
    </row>
    <row r="238" spans="1:4" s="27" customFormat="1" ht="12.75">
      <c r="A238" s="44">
        <v>12</v>
      </c>
      <c r="B238" s="229" t="s">
        <v>654</v>
      </c>
      <c r="C238" s="228">
        <v>2015</v>
      </c>
      <c r="D238" s="230">
        <v>2290</v>
      </c>
    </row>
    <row r="239" spans="1:4" s="27" customFormat="1" ht="12.75">
      <c r="A239" s="10">
        <v>13</v>
      </c>
      <c r="B239" s="229" t="s">
        <v>655</v>
      </c>
      <c r="C239" s="228">
        <v>2016</v>
      </c>
      <c r="D239" s="230">
        <v>1219.99</v>
      </c>
    </row>
    <row r="240" spans="1:4" s="27" customFormat="1" ht="12.75">
      <c r="A240" s="256"/>
      <c r="B240" s="257" t="s">
        <v>29</v>
      </c>
      <c r="C240" s="256"/>
      <c r="D240" s="254">
        <f>SUM(D227:D239)</f>
        <v>32202.170000000002</v>
      </c>
    </row>
    <row r="241" spans="1:4" s="27" customFormat="1" ht="12.75">
      <c r="A241" s="375" t="s">
        <v>101</v>
      </c>
      <c r="B241" s="375"/>
      <c r="C241" s="375"/>
      <c r="D241" s="375"/>
    </row>
    <row r="242" spans="1:4" s="27" customFormat="1" ht="12.75">
      <c r="A242" s="376" t="s">
        <v>136</v>
      </c>
      <c r="B242" s="377"/>
      <c r="C242" s="377"/>
      <c r="D242" s="378"/>
    </row>
    <row r="243" spans="1:4" s="27" customFormat="1" ht="12.75">
      <c r="A243" s="11">
        <v>1</v>
      </c>
      <c r="B243" s="229" t="s">
        <v>732</v>
      </c>
      <c r="C243" s="228">
        <v>2012</v>
      </c>
      <c r="D243" s="230">
        <v>2348</v>
      </c>
    </row>
    <row r="244" spans="1:4" s="27" customFormat="1" ht="12.75">
      <c r="A244" s="11">
        <v>2</v>
      </c>
      <c r="B244" s="229" t="s">
        <v>733</v>
      </c>
      <c r="C244" s="228">
        <v>2012</v>
      </c>
      <c r="D244" s="230">
        <v>499</v>
      </c>
    </row>
    <row r="245" spans="1:4" s="27" customFormat="1" ht="12.75">
      <c r="A245" s="11">
        <v>3</v>
      </c>
      <c r="B245" s="229" t="s">
        <v>734</v>
      </c>
      <c r="C245" s="228">
        <v>2013</v>
      </c>
      <c r="D245" s="230">
        <v>151.25</v>
      </c>
    </row>
    <row r="246" spans="1:4" s="27" customFormat="1" ht="12.75">
      <c r="A246" s="11">
        <v>4</v>
      </c>
      <c r="B246" s="229" t="s">
        <v>735</v>
      </c>
      <c r="C246" s="228">
        <v>2014</v>
      </c>
      <c r="D246" s="230">
        <v>5340</v>
      </c>
    </row>
    <row r="247" spans="1:4" s="27" customFormat="1" ht="12.75">
      <c r="A247" s="11">
        <v>5</v>
      </c>
      <c r="B247" s="229" t="s">
        <v>736</v>
      </c>
      <c r="C247" s="228">
        <v>2014</v>
      </c>
      <c r="D247" s="230">
        <v>1090</v>
      </c>
    </row>
    <row r="248" spans="1:4" s="27" customFormat="1" ht="12.75">
      <c r="A248" s="11">
        <v>6</v>
      </c>
      <c r="B248" s="229" t="s">
        <v>736</v>
      </c>
      <c r="C248" s="228">
        <v>2014</v>
      </c>
      <c r="D248" s="230">
        <v>1090</v>
      </c>
    </row>
    <row r="249" spans="1:4" s="27" customFormat="1" ht="12.75">
      <c r="A249" s="11">
        <v>7</v>
      </c>
      <c r="B249" s="229" t="s">
        <v>737</v>
      </c>
      <c r="C249" s="228">
        <v>2014</v>
      </c>
      <c r="D249" s="230">
        <v>1033.2</v>
      </c>
    </row>
    <row r="250" spans="1:4" s="27" customFormat="1" ht="12.75">
      <c r="A250" s="11">
        <v>8</v>
      </c>
      <c r="B250" s="229" t="s">
        <v>738</v>
      </c>
      <c r="C250" s="228">
        <v>2014</v>
      </c>
      <c r="D250" s="230">
        <v>499</v>
      </c>
    </row>
    <row r="251" spans="1:4" s="27" customFormat="1" ht="12.75">
      <c r="A251" s="11">
        <v>9</v>
      </c>
      <c r="B251" s="229" t="s">
        <v>309</v>
      </c>
      <c r="C251" s="228">
        <v>2015</v>
      </c>
      <c r="D251" s="230">
        <v>333</v>
      </c>
    </row>
    <row r="252" spans="1:4" s="27" customFormat="1" ht="12.75">
      <c r="A252" s="287"/>
      <c r="B252" s="257" t="s">
        <v>29</v>
      </c>
      <c r="C252" s="216"/>
      <c r="D252" s="288">
        <f>SUM(D243:D251)</f>
        <v>12383.45</v>
      </c>
    </row>
    <row r="253" spans="1:4" ht="12.75">
      <c r="A253" s="366" t="s">
        <v>137</v>
      </c>
      <c r="B253" s="367"/>
      <c r="C253" s="367"/>
      <c r="D253" s="368"/>
    </row>
    <row r="254" spans="1:4" ht="12.75">
      <c r="A254" s="92">
        <v>1</v>
      </c>
      <c r="B254" s="229" t="s">
        <v>739</v>
      </c>
      <c r="C254" s="228">
        <v>2013</v>
      </c>
      <c r="D254" s="230">
        <v>4649.86</v>
      </c>
    </row>
    <row r="255" spans="1:4" ht="12.75">
      <c r="A255" s="95">
        <v>2</v>
      </c>
      <c r="B255" s="229" t="s">
        <v>471</v>
      </c>
      <c r="C255" s="228">
        <v>2013</v>
      </c>
      <c r="D255" s="230">
        <v>3875.16</v>
      </c>
    </row>
    <row r="256" spans="1:4" ht="12.75">
      <c r="A256" s="92">
        <v>3</v>
      </c>
      <c r="B256" s="229" t="s">
        <v>740</v>
      </c>
      <c r="C256" s="228">
        <v>2012</v>
      </c>
      <c r="D256" s="230">
        <v>117</v>
      </c>
    </row>
    <row r="257" spans="1:4" ht="12.75">
      <c r="A257" s="95">
        <v>4</v>
      </c>
      <c r="B257" s="229" t="s">
        <v>741</v>
      </c>
      <c r="C257" s="228">
        <v>2012</v>
      </c>
      <c r="D257" s="230">
        <v>214</v>
      </c>
    </row>
    <row r="258" spans="1:4" ht="12.75">
      <c r="A258" s="92">
        <v>5</v>
      </c>
      <c r="B258" s="229" t="s">
        <v>742</v>
      </c>
      <c r="C258" s="228">
        <v>2012</v>
      </c>
      <c r="D258" s="230">
        <v>268</v>
      </c>
    </row>
    <row r="259" spans="1:4" ht="12.75">
      <c r="A259" s="95">
        <v>6</v>
      </c>
      <c r="B259" s="229" t="s">
        <v>743</v>
      </c>
      <c r="C259" s="228">
        <v>2013</v>
      </c>
      <c r="D259" s="230">
        <v>4100</v>
      </c>
    </row>
    <row r="260" spans="1:4" ht="12.75">
      <c r="A260" s="92">
        <v>9</v>
      </c>
      <c r="B260" s="229" t="s">
        <v>744</v>
      </c>
      <c r="C260" s="228">
        <v>2013</v>
      </c>
      <c r="D260" s="230">
        <v>608.85</v>
      </c>
    </row>
    <row r="261" spans="1:4" ht="12.75">
      <c r="A261" s="95">
        <v>10</v>
      </c>
      <c r="B261" s="229" t="s">
        <v>745</v>
      </c>
      <c r="C261" s="228">
        <v>2013</v>
      </c>
      <c r="D261" s="230">
        <v>2099</v>
      </c>
    </row>
    <row r="262" spans="1:4" ht="12.75">
      <c r="A262" s="92">
        <v>11</v>
      </c>
      <c r="B262" s="229" t="s">
        <v>746</v>
      </c>
      <c r="C262" s="228">
        <v>2013</v>
      </c>
      <c r="D262" s="230">
        <v>2952.28</v>
      </c>
    </row>
    <row r="263" spans="1:4" ht="12.75">
      <c r="A263" s="95">
        <v>12</v>
      </c>
      <c r="B263" s="229" t="s">
        <v>747</v>
      </c>
      <c r="C263" s="228">
        <v>2014</v>
      </c>
      <c r="D263" s="230">
        <v>5843.88</v>
      </c>
    </row>
    <row r="264" spans="1:4" ht="12.75">
      <c r="A264" s="92">
        <v>13</v>
      </c>
      <c r="B264" s="229" t="s">
        <v>748</v>
      </c>
      <c r="C264" s="228">
        <v>2016</v>
      </c>
      <c r="D264" s="230">
        <v>569</v>
      </c>
    </row>
    <row r="265" spans="1:4" ht="12.75">
      <c r="A265" s="309"/>
      <c r="B265" s="260" t="s">
        <v>29</v>
      </c>
      <c r="C265" s="216"/>
      <c r="D265" s="288">
        <f>SUM(D254:D264)</f>
        <v>25297.030000000002</v>
      </c>
    </row>
    <row r="266" spans="1:4" ht="12.75">
      <c r="A266" s="366" t="s">
        <v>138</v>
      </c>
      <c r="B266" s="367"/>
      <c r="C266" s="367"/>
      <c r="D266" s="368"/>
    </row>
    <row r="267" spans="1:4" ht="12.75">
      <c r="A267" s="92">
        <v>1</v>
      </c>
      <c r="B267" s="229" t="s">
        <v>749</v>
      </c>
      <c r="C267" s="228">
        <v>2013</v>
      </c>
      <c r="D267" s="230">
        <v>900</v>
      </c>
    </row>
    <row r="268" spans="1:4" ht="12.75">
      <c r="A268" s="10">
        <v>2</v>
      </c>
      <c r="B268" s="229" t="s">
        <v>750</v>
      </c>
      <c r="C268" s="228">
        <v>2013</v>
      </c>
      <c r="D268" s="230">
        <v>420</v>
      </c>
    </row>
    <row r="269" spans="1:4" s="27" customFormat="1" ht="12.75">
      <c r="A269" s="224"/>
      <c r="B269" s="260" t="s">
        <v>29</v>
      </c>
      <c r="C269" s="224"/>
      <c r="D269" s="253">
        <f>SUM(D267:D268)</f>
        <v>1320</v>
      </c>
    </row>
    <row r="270" spans="1:4" ht="12.75">
      <c r="A270" s="375" t="s">
        <v>100</v>
      </c>
      <c r="B270" s="375"/>
      <c r="C270" s="375"/>
      <c r="D270" s="375"/>
    </row>
    <row r="271" spans="1:4" ht="12.75">
      <c r="A271" s="376" t="s">
        <v>136</v>
      </c>
      <c r="B271" s="377"/>
      <c r="C271" s="377"/>
      <c r="D271" s="378"/>
    </row>
    <row r="272" spans="1:4" ht="12.75">
      <c r="A272" s="78">
        <v>1</v>
      </c>
      <c r="B272" s="229" t="s">
        <v>775</v>
      </c>
      <c r="C272" s="228">
        <v>2013</v>
      </c>
      <c r="D272" s="230">
        <v>4115.58</v>
      </c>
    </row>
    <row r="273" spans="1:4" ht="12.75">
      <c r="A273" s="78">
        <v>2</v>
      </c>
      <c r="B273" s="229" t="s">
        <v>776</v>
      </c>
      <c r="C273" s="228">
        <v>2013</v>
      </c>
      <c r="D273" s="230">
        <v>762.6</v>
      </c>
    </row>
    <row r="274" spans="1:4" ht="12.75">
      <c r="A274" s="78">
        <v>3</v>
      </c>
      <c r="B274" s="229" t="s">
        <v>777</v>
      </c>
      <c r="C274" s="228">
        <v>2013</v>
      </c>
      <c r="D274" s="230">
        <v>196.8</v>
      </c>
    </row>
    <row r="275" spans="1:4" ht="12.75">
      <c r="A275" s="78">
        <v>4</v>
      </c>
      <c r="B275" s="229" t="s">
        <v>778</v>
      </c>
      <c r="C275" s="228">
        <v>2014</v>
      </c>
      <c r="D275" s="230">
        <v>16871.91</v>
      </c>
    </row>
    <row r="276" spans="1:4" ht="12.75">
      <c r="A276" s="78">
        <v>5</v>
      </c>
      <c r="B276" s="229" t="s">
        <v>779</v>
      </c>
      <c r="C276" s="228">
        <v>2014</v>
      </c>
      <c r="D276" s="379">
        <v>3213.38</v>
      </c>
    </row>
    <row r="277" spans="1:4" ht="12.75">
      <c r="A277" s="78">
        <v>6</v>
      </c>
      <c r="B277" s="229" t="s">
        <v>780</v>
      </c>
      <c r="C277" s="228">
        <v>2014</v>
      </c>
      <c r="D277" s="380"/>
    </row>
    <row r="278" spans="1:4" ht="12.75">
      <c r="A278" s="224"/>
      <c r="B278" s="260" t="s">
        <v>29</v>
      </c>
      <c r="C278" s="224"/>
      <c r="D278" s="289">
        <f>SUM(D272:D277)</f>
        <v>25160.27</v>
      </c>
    </row>
    <row r="279" spans="1:4" ht="12.75">
      <c r="A279" s="366" t="s">
        <v>137</v>
      </c>
      <c r="B279" s="367"/>
      <c r="C279" s="367"/>
      <c r="D279" s="368"/>
    </row>
    <row r="280" spans="1:4" ht="12.75">
      <c r="A280" s="91">
        <v>1</v>
      </c>
      <c r="B280" s="229" t="s">
        <v>781</v>
      </c>
      <c r="C280" s="228">
        <v>2013</v>
      </c>
      <c r="D280" s="230">
        <v>1525.2</v>
      </c>
    </row>
    <row r="281" spans="1:4" ht="12.75">
      <c r="A281" s="92">
        <v>2</v>
      </c>
      <c r="B281" s="229" t="s">
        <v>782</v>
      </c>
      <c r="C281" s="228">
        <v>2013</v>
      </c>
      <c r="D281" s="230">
        <v>2952.28</v>
      </c>
    </row>
    <row r="282" spans="1:4" ht="12.75">
      <c r="A282" s="91">
        <v>3</v>
      </c>
      <c r="B282" s="229" t="s">
        <v>783</v>
      </c>
      <c r="C282" s="228">
        <v>2014</v>
      </c>
      <c r="D282" s="230">
        <v>2123</v>
      </c>
    </row>
    <row r="283" spans="1:4" ht="25.5">
      <c r="A283" s="92">
        <v>4</v>
      </c>
      <c r="B283" s="229" t="s">
        <v>784</v>
      </c>
      <c r="C283" s="228">
        <v>2014</v>
      </c>
      <c r="D283" s="230">
        <v>5286.87</v>
      </c>
    </row>
    <row r="284" spans="1:4" ht="12.75">
      <c r="A284" s="91">
        <v>5</v>
      </c>
      <c r="B284" s="229" t="s">
        <v>785</v>
      </c>
      <c r="C284" s="228">
        <v>2014</v>
      </c>
      <c r="D284" s="230">
        <v>2502.99</v>
      </c>
    </row>
    <row r="285" spans="1:4" ht="12.75">
      <c r="A285" s="92">
        <v>6</v>
      </c>
      <c r="B285" s="229" t="s">
        <v>786</v>
      </c>
      <c r="C285" s="228">
        <v>2015</v>
      </c>
      <c r="D285" s="230">
        <v>2640</v>
      </c>
    </row>
    <row r="286" spans="1:4" ht="12.75">
      <c r="A286" s="91">
        <v>7</v>
      </c>
      <c r="B286" s="229" t="s">
        <v>786</v>
      </c>
      <c r="C286" s="228">
        <v>2015</v>
      </c>
      <c r="D286" s="230">
        <v>2640</v>
      </c>
    </row>
    <row r="287" spans="1:4" ht="12.75">
      <c r="A287" s="92">
        <v>8</v>
      </c>
      <c r="B287" s="229" t="s">
        <v>786</v>
      </c>
      <c r="C287" s="228">
        <v>2015</v>
      </c>
      <c r="D287" s="230">
        <v>2640</v>
      </c>
    </row>
    <row r="288" spans="1:4" ht="12.75">
      <c r="A288" s="91">
        <v>9</v>
      </c>
      <c r="B288" s="229" t="s">
        <v>787</v>
      </c>
      <c r="C288" s="228">
        <v>2013</v>
      </c>
      <c r="D288" s="230">
        <v>1009.83</v>
      </c>
    </row>
    <row r="289" spans="1:4" ht="12.75">
      <c r="A289" s="92">
        <v>10</v>
      </c>
      <c r="B289" s="229" t="s">
        <v>788</v>
      </c>
      <c r="C289" s="228">
        <v>2013</v>
      </c>
      <c r="D289" s="230">
        <v>1414.5</v>
      </c>
    </row>
    <row r="290" spans="1:4" ht="12.75">
      <c r="A290" s="91">
        <v>11</v>
      </c>
      <c r="B290" s="229" t="s">
        <v>789</v>
      </c>
      <c r="C290" s="228">
        <v>2013</v>
      </c>
      <c r="D290" s="230">
        <v>4649.86</v>
      </c>
    </row>
    <row r="291" spans="1:4" ht="12.75">
      <c r="A291" s="92">
        <v>12</v>
      </c>
      <c r="B291" s="229" t="s">
        <v>790</v>
      </c>
      <c r="C291" s="228">
        <v>2013</v>
      </c>
      <c r="D291" s="230">
        <v>3875.16</v>
      </c>
    </row>
    <row r="292" spans="1:4" ht="12.75">
      <c r="A292" s="224"/>
      <c r="B292" s="260" t="s">
        <v>29</v>
      </c>
      <c r="C292" s="224"/>
      <c r="D292" s="253">
        <f>SUM(D280:D291)</f>
        <v>33259.69</v>
      </c>
    </row>
    <row r="293" spans="1:4" ht="12.75">
      <c r="A293" s="375" t="s">
        <v>108</v>
      </c>
      <c r="B293" s="375"/>
      <c r="C293" s="375"/>
      <c r="D293" s="375"/>
    </row>
    <row r="294" spans="1:4" ht="12.75">
      <c r="A294" s="376" t="s">
        <v>136</v>
      </c>
      <c r="B294" s="377"/>
      <c r="C294" s="377"/>
      <c r="D294" s="378"/>
    </row>
    <row r="295" spans="1:4" ht="12.75">
      <c r="A295" s="11">
        <v>1</v>
      </c>
      <c r="B295" s="229" t="s">
        <v>463</v>
      </c>
      <c r="C295" s="228">
        <v>2013</v>
      </c>
      <c r="D295" s="230">
        <v>1800</v>
      </c>
    </row>
    <row r="296" spans="1:4" ht="12.75">
      <c r="A296" s="224"/>
      <c r="B296" s="260" t="s">
        <v>29</v>
      </c>
      <c r="C296" s="224"/>
      <c r="D296" s="289">
        <f>SUM(D295:D295)</f>
        <v>1800</v>
      </c>
    </row>
    <row r="297" spans="1:4" ht="12.75">
      <c r="A297" s="366" t="s">
        <v>137</v>
      </c>
      <c r="B297" s="367"/>
      <c r="C297" s="367"/>
      <c r="D297" s="368"/>
    </row>
    <row r="298" spans="1:4" ht="12.75">
      <c r="A298" s="90">
        <v>1</v>
      </c>
      <c r="B298" s="229" t="s">
        <v>794</v>
      </c>
      <c r="C298" s="228">
        <v>2015</v>
      </c>
      <c r="D298" s="230">
        <v>1199</v>
      </c>
    </row>
    <row r="299" spans="1:4" ht="12.75">
      <c r="A299" s="90">
        <v>2</v>
      </c>
      <c r="B299" s="229" t="s">
        <v>795</v>
      </c>
      <c r="C299" s="228">
        <v>2015</v>
      </c>
      <c r="D299" s="230">
        <v>1579</v>
      </c>
    </row>
    <row r="300" spans="1:4" ht="12.75">
      <c r="A300" s="224"/>
      <c r="B300" s="260" t="s">
        <v>29</v>
      </c>
      <c r="C300" s="224"/>
      <c r="D300" s="253">
        <f>SUM(D298:D299)</f>
        <v>2778</v>
      </c>
    </row>
    <row r="301" spans="1:4" ht="12.75">
      <c r="A301" s="375" t="s">
        <v>109</v>
      </c>
      <c r="B301" s="375"/>
      <c r="C301" s="375"/>
      <c r="D301" s="375"/>
    </row>
    <row r="302" spans="1:4" ht="12.75">
      <c r="A302" s="376" t="s">
        <v>136</v>
      </c>
      <c r="B302" s="377"/>
      <c r="C302" s="377"/>
      <c r="D302" s="378"/>
    </row>
    <row r="303" spans="1:4" ht="12.75">
      <c r="A303" s="11">
        <v>1</v>
      </c>
      <c r="B303" s="229" t="s">
        <v>800</v>
      </c>
      <c r="C303" s="228">
        <v>2013</v>
      </c>
      <c r="D303" s="230">
        <v>15811.65</v>
      </c>
    </row>
    <row r="304" spans="1:4" ht="12.75">
      <c r="A304" s="11">
        <v>2</v>
      </c>
      <c r="B304" s="229" t="s">
        <v>801</v>
      </c>
      <c r="C304" s="228">
        <v>2013</v>
      </c>
      <c r="D304" s="230">
        <v>97878.17</v>
      </c>
    </row>
    <row r="305" spans="1:4" ht="12.75">
      <c r="A305" s="11">
        <v>3</v>
      </c>
      <c r="B305" s="229" t="s">
        <v>802</v>
      </c>
      <c r="C305" s="228">
        <v>2014</v>
      </c>
      <c r="D305" s="230">
        <v>2361.6</v>
      </c>
    </row>
    <row r="306" spans="1:4" ht="12.75">
      <c r="A306" s="11">
        <v>4</v>
      </c>
      <c r="B306" s="229" t="s">
        <v>803</v>
      </c>
      <c r="C306" s="228">
        <v>2014</v>
      </c>
      <c r="D306" s="230">
        <v>5904</v>
      </c>
    </row>
    <row r="307" spans="1:4" ht="12.75">
      <c r="A307" s="11">
        <v>5</v>
      </c>
      <c r="B307" s="229" t="s">
        <v>804</v>
      </c>
      <c r="C307" s="228">
        <v>2015</v>
      </c>
      <c r="D307" s="230">
        <v>7773.6</v>
      </c>
    </row>
    <row r="308" spans="1:4" ht="12.75">
      <c r="A308" s="11">
        <v>6</v>
      </c>
      <c r="B308" s="229" t="s">
        <v>805</v>
      </c>
      <c r="C308" s="228">
        <v>2015</v>
      </c>
      <c r="D308" s="230">
        <v>3763.8</v>
      </c>
    </row>
    <row r="309" spans="1:6" ht="12.75">
      <c r="A309" s="11">
        <v>7</v>
      </c>
      <c r="B309" s="229" t="s">
        <v>806</v>
      </c>
      <c r="C309" s="228">
        <v>2015</v>
      </c>
      <c r="D309" s="230">
        <v>12669</v>
      </c>
      <c r="F309" s="112"/>
    </row>
    <row r="310" spans="1:6" ht="12.75">
      <c r="A310" s="11">
        <v>8</v>
      </c>
      <c r="B310" s="229" t="s">
        <v>807</v>
      </c>
      <c r="C310" s="228">
        <v>2016</v>
      </c>
      <c r="D310" s="230">
        <v>26199</v>
      </c>
      <c r="F310" s="112"/>
    </row>
    <row r="311" spans="1:6" ht="12.75">
      <c r="A311" s="11">
        <v>9</v>
      </c>
      <c r="B311" s="229" t="s">
        <v>808</v>
      </c>
      <c r="C311" s="228">
        <v>2016</v>
      </c>
      <c r="D311" s="230">
        <v>46653.9</v>
      </c>
      <c r="F311" s="112"/>
    </row>
    <row r="312" spans="1:6" ht="12.75">
      <c r="A312" s="11">
        <v>10</v>
      </c>
      <c r="B312" s="229" t="s">
        <v>809</v>
      </c>
      <c r="C312" s="228">
        <v>2016</v>
      </c>
      <c r="D312" s="230">
        <v>2240</v>
      </c>
      <c r="F312" s="112"/>
    </row>
    <row r="313" spans="1:4" ht="12.75">
      <c r="A313" s="224"/>
      <c r="B313" s="260" t="s">
        <v>29</v>
      </c>
      <c r="C313" s="224"/>
      <c r="D313" s="253">
        <f>SUM(D303:D312)</f>
        <v>221254.72</v>
      </c>
    </row>
    <row r="314" spans="1:4" ht="12.75">
      <c r="A314" s="375" t="s">
        <v>819</v>
      </c>
      <c r="B314" s="375"/>
      <c r="C314" s="375"/>
      <c r="D314" s="375"/>
    </row>
    <row r="315" spans="1:4" ht="12.75">
      <c r="A315" s="376" t="s">
        <v>136</v>
      </c>
      <c r="B315" s="377"/>
      <c r="C315" s="377"/>
      <c r="D315" s="378"/>
    </row>
    <row r="316" spans="1:4" ht="12.75">
      <c r="A316" s="83">
        <v>1</v>
      </c>
      <c r="B316" s="229" t="s">
        <v>820</v>
      </c>
      <c r="C316" s="228"/>
      <c r="D316" s="230">
        <v>11808</v>
      </c>
    </row>
    <row r="317" spans="1:4" ht="12.75">
      <c r="A317" s="83">
        <v>2</v>
      </c>
      <c r="B317" s="229" t="s">
        <v>821</v>
      </c>
      <c r="C317" s="228"/>
      <c r="D317" s="230">
        <v>2460</v>
      </c>
    </row>
    <row r="318" spans="1:4" ht="12.75">
      <c r="A318" s="83">
        <v>3</v>
      </c>
      <c r="B318" s="229" t="s">
        <v>822</v>
      </c>
      <c r="C318" s="228"/>
      <c r="D318" s="230">
        <v>420</v>
      </c>
    </row>
    <row r="319" spans="1:4" ht="12.75">
      <c r="A319" s="83">
        <v>4</v>
      </c>
      <c r="B319" s="229" t="s">
        <v>823</v>
      </c>
      <c r="C319" s="228"/>
      <c r="D319" s="230">
        <v>198</v>
      </c>
    </row>
    <row r="320" spans="1:4" ht="12.75">
      <c r="A320" s="83">
        <v>5</v>
      </c>
      <c r="B320" s="229" t="s">
        <v>824</v>
      </c>
      <c r="C320" s="228"/>
      <c r="D320" s="230">
        <v>99</v>
      </c>
    </row>
    <row r="321" spans="1:4" ht="12.75">
      <c r="A321" s="224"/>
      <c r="B321" s="260" t="s">
        <v>29</v>
      </c>
      <c r="C321" s="224"/>
      <c r="D321" s="253">
        <f>SUM(D316:D320)</f>
        <v>14985</v>
      </c>
    </row>
    <row r="322" spans="1:4" ht="12.75">
      <c r="A322" s="366" t="s">
        <v>137</v>
      </c>
      <c r="B322" s="367"/>
      <c r="C322" s="367"/>
      <c r="D322" s="368"/>
    </row>
    <row r="323" spans="1:4" ht="12.75">
      <c r="A323" s="83">
        <v>1</v>
      </c>
      <c r="B323" s="229" t="s">
        <v>825</v>
      </c>
      <c r="C323" s="228"/>
      <c r="D323" s="230">
        <v>14022</v>
      </c>
    </row>
    <row r="324" spans="1:4" ht="12.75">
      <c r="A324" s="294">
        <v>2</v>
      </c>
      <c r="B324" s="229" t="s">
        <v>826</v>
      </c>
      <c r="C324" s="228"/>
      <c r="D324" s="230">
        <v>370</v>
      </c>
    </row>
    <row r="325" spans="1:4" ht="12.75">
      <c r="A325" s="83">
        <v>3</v>
      </c>
      <c r="B325" s="229" t="s">
        <v>827</v>
      </c>
      <c r="C325" s="228"/>
      <c r="D325" s="230">
        <v>397</v>
      </c>
    </row>
    <row r="326" spans="1:4" ht="12.75">
      <c r="A326" s="224"/>
      <c r="B326" s="260" t="s">
        <v>29</v>
      </c>
      <c r="C326" s="224"/>
      <c r="D326" s="253">
        <f>SUM(D323:D325)</f>
        <v>14789</v>
      </c>
    </row>
    <row r="327" spans="1:4" ht="12.75">
      <c r="A327" s="291"/>
      <c r="B327" s="292"/>
      <c r="C327" s="291"/>
      <c r="D327" s="293"/>
    </row>
    <row r="328" spans="1:4" ht="20.25">
      <c r="A328" s="369" t="s">
        <v>59</v>
      </c>
      <c r="B328" s="370"/>
      <c r="C328" s="371"/>
      <c r="D328" s="310">
        <f>SUM(D60,D69,D85,D90,D111,D114,D122,D126,D140,D158,D184,D204,D208,D221,D224,D240,D252,D265,D269,D278,D292,D296,D300,D313,D321,D326)</f>
        <v>1537551.63</v>
      </c>
    </row>
    <row r="329" spans="1:5" ht="15.75">
      <c r="A329" s="372" t="s">
        <v>73</v>
      </c>
      <c r="B329" s="373"/>
      <c r="C329" s="374"/>
      <c r="D329" s="295">
        <f>SUM(D321,D313,D296,D278,D252,D221,D184,D140,D122,D111,D90,D85,D60)</f>
        <v>1337034.2999999998</v>
      </c>
      <c r="E329" s="112"/>
    </row>
    <row r="330" spans="1:5" ht="15.75">
      <c r="A330" s="372" t="s">
        <v>74</v>
      </c>
      <c r="B330" s="373"/>
      <c r="C330" s="374"/>
      <c r="D330" s="295">
        <f>SUM(D326,D300,D292,D265,D240,D224,D204,D158,D126,D114,D69)</f>
        <v>195080.83</v>
      </c>
      <c r="E330" s="112"/>
    </row>
    <row r="331" spans="1:5" ht="15.75">
      <c r="A331" s="372" t="s">
        <v>75</v>
      </c>
      <c r="B331" s="373"/>
      <c r="C331" s="374"/>
      <c r="D331" s="295">
        <f>SUM(D269,D208)</f>
        <v>5436.5</v>
      </c>
      <c r="E331" s="112"/>
    </row>
    <row r="332" ht="12.75">
      <c r="D332" s="112"/>
    </row>
  </sheetData>
  <sheetProtection/>
  <mergeCells count="172">
    <mergeCell ref="HK23:HN23"/>
    <mergeCell ref="A222:D222"/>
    <mergeCell ref="HC23:HF23"/>
    <mergeCell ref="HG23:HJ23"/>
    <mergeCell ref="FW23:FZ23"/>
    <mergeCell ref="GA23:GD23"/>
    <mergeCell ref="GE23:GH23"/>
    <mergeCell ref="GI23:GL23"/>
    <mergeCell ref="FG23:FJ23"/>
    <mergeCell ref="HO23:HR23"/>
    <mergeCell ref="GM23:GP23"/>
    <mergeCell ref="GQ23:GT23"/>
    <mergeCell ref="A301:D301"/>
    <mergeCell ref="A271:D271"/>
    <mergeCell ref="A294:D294"/>
    <mergeCell ref="A209:D209"/>
    <mergeCell ref="A210:D210"/>
    <mergeCell ref="GU23:GX23"/>
    <mergeCell ref="GY23:HB23"/>
    <mergeCell ref="IM23:IP23"/>
    <mergeCell ref="IQ23:IT23"/>
    <mergeCell ref="HS23:HV23"/>
    <mergeCell ref="HW23:HZ23"/>
    <mergeCell ref="IA23:ID23"/>
    <mergeCell ref="IE23:IH23"/>
    <mergeCell ref="II23:IL23"/>
    <mergeCell ref="FK23:FN23"/>
    <mergeCell ref="FO23:FR23"/>
    <mergeCell ref="FS23:FV23"/>
    <mergeCell ref="EQ23:ET23"/>
    <mergeCell ref="EU23:EX23"/>
    <mergeCell ref="EY23:FB23"/>
    <mergeCell ref="FC23:FF23"/>
    <mergeCell ref="EA23:ED23"/>
    <mergeCell ref="EE23:EH23"/>
    <mergeCell ref="EI23:EL23"/>
    <mergeCell ref="EM23:EP23"/>
    <mergeCell ref="DK23:DN23"/>
    <mergeCell ref="DO23:DR23"/>
    <mergeCell ref="DS23:DV23"/>
    <mergeCell ref="DW23:DZ23"/>
    <mergeCell ref="CU23:CX23"/>
    <mergeCell ref="CY23:DB23"/>
    <mergeCell ref="DC23:DF23"/>
    <mergeCell ref="DG23:DJ23"/>
    <mergeCell ref="CE23:CH23"/>
    <mergeCell ref="CI23:CL23"/>
    <mergeCell ref="CM23:CP23"/>
    <mergeCell ref="CQ23:CT23"/>
    <mergeCell ref="IQ22:IT22"/>
    <mergeCell ref="E23:F23"/>
    <mergeCell ref="G23:J23"/>
    <mergeCell ref="K23:N23"/>
    <mergeCell ref="O23:R23"/>
    <mergeCell ref="S23:V23"/>
    <mergeCell ref="BO23:BR23"/>
    <mergeCell ref="BS23:BV23"/>
    <mergeCell ref="BW23:BZ23"/>
    <mergeCell ref="CA23:CD23"/>
    <mergeCell ref="GU22:GX22"/>
    <mergeCell ref="GY22:HB22"/>
    <mergeCell ref="GM22:GP22"/>
    <mergeCell ref="GQ22:GT22"/>
    <mergeCell ref="FO22:FR22"/>
    <mergeCell ref="FS22:FV22"/>
    <mergeCell ref="FW22:FZ22"/>
    <mergeCell ref="GA22:GD22"/>
    <mergeCell ref="HC22:HF22"/>
    <mergeCell ref="HG22:HJ22"/>
    <mergeCell ref="AI23:AL23"/>
    <mergeCell ref="AM23:AP23"/>
    <mergeCell ref="AQ23:AT23"/>
    <mergeCell ref="AU23:AX23"/>
    <mergeCell ref="BC23:BF23"/>
    <mergeCell ref="BG23:BJ23"/>
    <mergeCell ref="GE22:GH22"/>
    <mergeCell ref="GI22:GL22"/>
    <mergeCell ref="II22:IL22"/>
    <mergeCell ref="IM22:IP22"/>
    <mergeCell ref="HK22:HN22"/>
    <mergeCell ref="HO22:HR22"/>
    <mergeCell ref="HS22:HV22"/>
    <mergeCell ref="HW22:HZ22"/>
    <mergeCell ref="IA22:ID22"/>
    <mergeCell ref="IE22:IH22"/>
    <mergeCell ref="EY22:FB22"/>
    <mergeCell ref="FC22:FF22"/>
    <mergeCell ref="FG22:FJ22"/>
    <mergeCell ref="FK22:FN22"/>
    <mergeCell ref="EI22:EL22"/>
    <mergeCell ref="EM22:EP22"/>
    <mergeCell ref="EQ22:ET22"/>
    <mergeCell ref="EU22:EX22"/>
    <mergeCell ref="DS22:DV22"/>
    <mergeCell ref="DW22:DZ22"/>
    <mergeCell ref="EA22:ED22"/>
    <mergeCell ref="EE22:EH22"/>
    <mergeCell ref="DC22:DF22"/>
    <mergeCell ref="DG22:DJ22"/>
    <mergeCell ref="DK22:DN22"/>
    <mergeCell ref="DO22:DR22"/>
    <mergeCell ref="CQ22:CT22"/>
    <mergeCell ref="BG22:BJ22"/>
    <mergeCell ref="BK22:BN22"/>
    <mergeCell ref="CU22:CX22"/>
    <mergeCell ref="CY22:DB22"/>
    <mergeCell ref="BW22:BZ22"/>
    <mergeCell ref="CA22:CD22"/>
    <mergeCell ref="CE22:CH22"/>
    <mergeCell ref="CI22:CL22"/>
    <mergeCell ref="CM22:CP22"/>
    <mergeCell ref="BO22:BR22"/>
    <mergeCell ref="BS22:BV22"/>
    <mergeCell ref="AY22:BB22"/>
    <mergeCell ref="BC22:BF22"/>
    <mergeCell ref="A127:D127"/>
    <mergeCell ref="AA23:AD23"/>
    <mergeCell ref="AE23:AH23"/>
    <mergeCell ref="AY23:BB23"/>
    <mergeCell ref="BK23:BN23"/>
    <mergeCell ref="E63:F64"/>
    <mergeCell ref="AM22:AP22"/>
    <mergeCell ref="AU22:AX22"/>
    <mergeCell ref="A61:D61"/>
    <mergeCell ref="K22:N22"/>
    <mergeCell ref="O22:R22"/>
    <mergeCell ref="S22:V22"/>
    <mergeCell ref="E22:F22"/>
    <mergeCell ref="W22:Z22"/>
    <mergeCell ref="W23:Z23"/>
    <mergeCell ref="AQ22:AT22"/>
    <mergeCell ref="A1:C1"/>
    <mergeCell ref="A4:D4"/>
    <mergeCell ref="A5:D5"/>
    <mergeCell ref="A92:D92"/>
    <mergeCell ref="G22:J22"/>
    <mergeCell ref="AA22:AD22"/>
    <mergeCell ref="AE22:AH22"/>
    <mergeCell ref="AI22:AL22"/>
    <mergeCell ref="A112:D112"/>
    <mergeCell ref="A123:D123"/>
    <mergeCell ref="A91:D91"/>
    <mergeCell ref="A70:D70"/>
    <mergeCell ref="A86:D86"/>
    <mergeCell ref="A87:D87"/>
    <mergeCell ref="A293:D293"/>
    <mergeCell ref="A253:D253"/>
    <mergeCell ref="A185:D185"/>
    <mergeCell ref="A160:D160"/>
    <mergeCell ref="A115:D115"/>
    <mergeCell ref="A116:D116"/>
    <mergeCell ref="A270:D270"/>
    <mergeCell ref="A205:D205"/>
    <mergeCell ref="A159:D159"/>
    <mergeCell ref="A242:D242"/>
    <mergeCell ref="A128:D128"/>
    <mergeCell ref="A141:D141"/>
    <mergeCell ref="A266:D266"/>
    <mergeCell ref="A302:D302"/>
    <mergeCell ref="D276:D277"/>
    <mergeCell ref="A297:D297"/>
    <mergeCell ref="A225:D225"/>
    <mergeCell ref="A226:D226"/>
    <mergeCell ref="A241:D241"/>
    <mergeCell ref="A279:D279"/>
    <mergeCell ref="A322:D322"/>
    <mergeCell ref="A328:C328"/>
    <mergeCell ref="A329:C329"/>
    <mergeCell ref="A330:C330"/>
    <mergeCell ref="A331:C331"/>
    <mergeCell ref="A314:D314"/>
    <mergeCell ref="A315:D315"/>
  </mergeCells>
  <printOptions horizontalCentered="1"/>
  <pageMargins left="0.5905511811023623" right="0" top="0.3937007874015748" bottom="0.1968503937007874" header="0.7086614173228347" footer="0.5118110236220472"/>
  <pageSetup fitToHeight="3" fitToWidth="0" horizontalDpi="600" verticalDpi="600" orientation="portrait" paperSize="9" scale="56" r:id="rId1"/>
  <headerFooter alignWithMargins="0">
    <oddFooter>&amp;CStrona &amp;P z &amp;N</oddFooter>
  </headerFooter>
  <rowBreaks count="2" manualBreakCount="2">
    <brk id="158" max="3" man="1"/>
    <brk id="269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view="pageBreakPreview" zoomScale="85" zoomScaleSheetLayoutView="85" zoomScalePageLayoutView="0" workbookViewId="0" topLeftCell="A1">
      <selection activeCell="C19" sqref="C19"/>
    </sheetView>
  </sheetViews>
  <sheetFormatPr defaultColWidth="9.140625" defaultRowHeight="12.75"/>
  <cols>
    <col min="1" max="1" width="5.8515625" style="22" customWidth="1"/>
    <col min="2" max="2" width="42.8515625" style="19" customWidth="1"/>
    <col min="3" max="4" width="20.140625" style="30" customWidth="1"/>
    <col min="5" max="6" width="13.8515625" style="19" bestFit="1" customWidth="1"/>
    <col min="7" max="7" width="12.140625" style="19" bestFit="1" customWidth="1"/>
    <col min="8" max="16384" width="9.140625" style="19" customWidth="1"/>
  </cols>
  <sheetData>
    <row r="1" spans="1:4" ht="12.75">
      <c r="A1" s="325" t="s">
        <v>80</v>
      </c>
      <c r="B1" s="356"/>
      <c r="C1" s="356"/>
      <c r="D1" s="356"/>
    </row>
    <row r="2" spans="2:5" ht="12.75" customHeight="1" thickBot="1">
      <c r="B2" s="31"/>
      <c r="C2" s="31"/>
      <c r="D2" s="31"/>
      <c r="E2" s="21"/>
    </row>
    <row r="3" spans="1:7" ht="25.5">
      <c r="A3" s="146" t="s">
        <v>30</v>
      </c>
      <c r="B3" s="147" t="s">
        <v>28</v>
      </c>
      <c r="C3" s="148" t="s">
        <v>31</v>
      </c>
      <c r="D3" s="148" t="s">
        <v>68</v>
      </c>
      <c r="E3" s="21"/>
      <c r="F3" s="27"/>
      <c r="G3" s="27"/>
    </row>
    <row r="4" spans="1:7" s="3" customFormat="1" ht="12.75">
      <c r="A4" s="116">
        <v>1</v>
      </c>
      <c r="B4" s="80" t="s">
        <v>83</v>
      </c>
      <c r="C4" s="240">
        <f>364382.44+9535+75264.74+710+12162.45</f>
        <v>462054.63</v>
      </c>
      <c r="D4" s="81" t="s">
        <v>149</v>
      </c>
      <c r="E4" s="9"/>
      <c r="F4" s="32"/>
      <c r="G4" s="28"/>
    </row>
    <row r="5" spans="1:7" s="3" customFormat="1" ht="12.75">
      <c r="A5" s="116">
        <v>2</v>
      </c>
      <c r="B5" s="80" t="s">
        <v>84</v>
      </c>
      <c r="C5" s="240">
        <v>11249</v>
      </c>
      <c r="D5" s="81" t="s">
        <v>149</v>
      </c>
      <c r="E5" s="9"/>
      <c r="F5" s="32"/>
      <c r="G5" s="28"/>
    </row>
    <row r="6" spans="1:7" s="4" customFormat="1" ht="12.75">
      <c r="A6" s="396">
        <v>3</v>
      </c>
      <c r="B6" s="80" t="s">
        <v>85</v>
      </c>
      <c r="C6" s="84">
        <v>831230.23</v>
      </c>
      <c r="D6" s="81" t="s">
        <v>149</v>
      </c>
      <c r="E6" s="29"/>
      <c r="F6" s="29"/>
      <c r="G6" s="29"/>
    </row>
    <row r="7" spans="1:7" s="4" customFormat="1" ht="12.75">
      <c r="A7" s="397"/>
      <c r="B7" s="80" t="s">
        <v>258</v>
      </c>
      <c r="C7" s="84">
        <v>4866</v>
      </c>
      <c r="D7" s="81" t="s">
        <v>149</v>
      </c>
      <c r="E7" s="29"/>
      <c r="F7" s="29"/>
      <c r="G7" s="29"/>
    </row>
    <row r="8" spans="1:7" s="4" customFormat="1" ht="12.75">
      <c r="A8" s="116">
        <v>4</v>
      </c>
      <c r="B8" s="72" t="s">
        <v>86</v>
      </c>
      <c r="C8" s="84">
        <v>159416.35</v>
      </c>
      <c r="D8" s="81" t="s">
        <v>149</v>
      </c>
      <c r="E8" s="29"/>
      <c r="F8" s="29"/>
      <c r="G8" s="29"/>
    </row>
    <row r="9" spans="1:6" s="4" customFormat="1" ht="25.5">
      <c r="A9" s="116">
        <v>5</v>
      </c>
      <c r="B9" s="73" t="s">
        <v>87</v>
      </c>
      <c r="C9" s="84">
        <f>86302.84+1715.55</f>
        <v>88018.39</v>
      </c>
      <c r="D9" s="184">
        <v>10711.53</v>
      </c>
      <c r="F9" s="6"/>
    </row>
    <row r="10" spans="1:4" s="4" customFormat="1" ht="12.75">
      <c r="A10" s="116">
        <v>6</v>
      </c>
      <c r="B10" s="72" t="s">
        <v>88</v>
      </c>
      <c r="C10" s="84">
        <f>165576.18+2594</f>
        <v>168170.18</v>
      </c>
      <c r="D10" s="184">
        <v>17289.34</v>
      </c>
    </row>
    <row r="11" spans="1:4" s="4" customFormat="1" ht="12.75">
      <c r="A11" s="116">
        <v>7</v>
      </c>
      <c r="B11" s="74" t="s">
        <v>89</v>
      </c>
      <c r="C11" s="84">
        <v>199896.87</v>
      </c>
      <c r="D11" s="184" t="s">
        <v>149</v>
      </c>
    </row>
    <row r="12" spans="1:4" s="4" customFormat="1" ht="12.75">
      <c r="A12" s="116">
        <v>8</v>
      </c>
      <c r="B12" s="72" t="s">
        <v>90</v>
      </c>
      <c r="C12" s="84">
        <v>59769.96</v>
      </c>
      <c r="D12" s="184">
        <v>42463.39</v>
      </c>
    </row>
    <row r="13" spans="1:4" s="4" customFormat="1" ht="25.5">
      <c r="A13" s="116">
        <v>9</v>
      </c>
      <c r="B13" s="72" t="s">
        <v>134</v>
      </c>
      <c r="C13" s="84">
        <v>416625.88</v>
      </c>
      <c r="D13" s="81" t="s">
        <v>149</v>
      </c>
    </row>
    <row r="14" spans="1:4" s="4" customFormat="1" ht="12.75">
      <c r="A14" s="116">
        <v>10</v>
      </c>
      <c r="B14" s="72" t="s">
        <v>91</v>
      </c>
      <c r="C14" s="84">
        <f>764137.98+1289</f>
        <v>765426.98</v>
      </c>
      <c r="D14" s="184">
        <v>22616.61</v>
      </c>
    </row>
    <row r="15" spans="1:6" s="4" customFormat="1" ht="12.75">
      <c r="A15" s="116">
        <v>11</v>
      </c>
      <c r="B15" s="72" t="s">
        <v>92</v>
      </c>
      <c r="C15" s="84">
        <v>567636.8</v>
      </c>
      <c r="D15" s="184">
        <v>22109.97</v>
      </c>
      <c r="F15" s="29"/>
    </row>
    <row r="16" spans="1:6" s="3" customFormat="1" ht="12.75">
      <c r="A16" s="116">
        <v>12</v>
      </c>
      <c r="B16" s="75" t="s">
        <v>93</v>
      </c>
      <c r="C16" s="84">
        <v>9048.74</v>
      </c>
      <c r="D16" s="81" t="s">
        <v>149</v>
      </c>
      <c r="F16" s="33"/>
    </row>
    <row r="17" spans="1:6" s="4" customFormat="1" ht="12.75">
      <c r="A17" s="116">
        <v>13</v>
      </c>
      <c r="B17" s="76" t="s">
        <v>94</v>
      </c>
      <c r="C17" s="84">
        <v>364369.05</v>
      </c>
      <c r="D17" s="81" t="s">
        <v>149</v>
      </c>
      <c r="F17" s="33"/>
    </row>
    <row r="18" spans="1:6" s="4" customFormat="1" ht="25.5">
      <c r="A18" s="116">
        <v>14</v>
      </c>
      <c r="B18" s="238" t="s">
        <v>151</v>
      </c>
      <c r="C18" s="322">
        <v>156779.61</v>
      </c>
      <c r="D18" s="239" t="s">
        <v>149</v>
      </c>
      <c r="F18" s="33"/>
    </row>
    <row r="19" spans="1:4" ht="18" customHeight="1" thickBot="1">
      <c r="A19" s="149"/>
      <c r="B19" s="150" t="s">
        <v>29</v>
      </c>
      <c r="C19" s="151">
        <f>SUM(C4:C18)</f>
        <v>4264558.67</v>
      </c>
      <c r="D19" s="151">
        <f>SUM(D4:D18)</f>
        <v>115190.84000000001</v>
      </c>
    </row>
    <row r="23" ht="12.75">
      <c r="B23" s="3"/>
    </row>
    <row r="24" ht="12.75">
      <c r="B24" s="3"/>
    </row>
    <row r="25" ht="12.75">
      <c r="B25" s="3"/>
    </row>
    <row r="27" ht="12.75">
      <c r="B27" s="3"/>
    </row>
  </sheetData>
  <sheetProtection/>
  <mergeCells count="2">
    <mergeCell ref="A1:D1"/>
    <mergeCell ref="A6:A7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L38"/>
  <sheetViews>
    <sheetView view="pageBreakPreview" zoomScale="73" zoomScaleSheetLayoutView="73" zoomScalePageLayoutView="0" workbookViewId="0" topLeftCell="A1">
      <pane ySplit="3" topLeftCell="A4" activePane="bottomLeft" state="frozen"/>
      <selection pane="topLeft" activeCell="A3" sqref="A3"/>
      <selection pane="bottomLeft" activeCell="A4" sqref="A4:W4"/>
    </sheetView>
  </sheetViews>
  <sheetFormatPr defaultColWidth="9.140625" defaultRowHeight="12.75"/>
  <cols>
    <col min="1" max="1" width="6.7109375" style="34" customWidth="1"/>
    <col min="2" max="2" width="16.8515625" style="0" customWidth="1"/>
    <col min="3" max="3" width="15.8515625" style="0" customWidth="1"/>
    <col min="4" max="4" width="29.00390625" style="0" customWidth="1"/>
    <col min="5" max="5" width="15.57421875" style="0" customWidth="1"/>
    <col min="6" max="6" width="26.7109375" style="0" customWidth="1"/>
    <col min="7" max="7" width="11.28125" style="0" customWidth="1"/>
    <col min="8" max="8" width="12.421875" style="0" customWidth="1"/>
    <col min="9" max="9" width="16.28125" style="0" customWidth="1"/>
    <col min="10" max="10" width="9.140625" style="0" customWidth="1"/>
    <col min="11" max="12" width="15.8515625" style="0" customWidth="1"/>
    <col min="13" max="13" width="19.00390625" style="0" customWidth="1"/>
    <col min="14" max="14" width="25.140625" style="0" customWidth="1"/>
    <col min="15" max="22" width="14.7109375" style="0" customWidth="1"/>
    <col min="23" max="23" width="11.7109375" style="0" customWidth="1"/>
    <col min="24" max="24" width="9.140625" style="103" customWidth="1"/>
    <col min="25" max="25" width="12.57421875" style="103" bestFit="1" customWidth="1"/>
    <col min="26" max="64" width="9.140625" style="103" customWidth="1"/>
  </cols>
  <sheetData>
    <row r="1" spans="1:23" ht="13.5" thickBot="1">
      <c r="A1" s="415" t="s">
        <v>81</v>
      </c>
      <c r="B1" s="415"/>
      <c r="C1" s="415"/>
      <c r="D1" s="415"/>
      <c r="E1" s="415"/>
      <c r="F1" s="415"/>
      <c r="G1" s="415"/>
      <c r="H1" s="415"/>
      <c r="I1" s="415"/>
      <c r="J1" s="415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</row>
    <row r="2" spans="1:23" ht="52.5" customHeight="1">
      <c r="A2" s="404" t="s">
        <v>30</v>
      </c>
      <c r="B2" s="404" t="s">
        <v>0</v>
      </c>
      <c r="C2" s="404" t="s">
        <v>1</v>
      </c>
      <c r="D2" s="404" t="s">
        <v>2</v>
      </c>
      <c r="E2" s="404" t="s">
        <v>3</v>
      </c>
      <c r="F2" s="404" t="s">
        <v>4</v>
      </c>
      <c r="G2" s="404" t="s">
        <v>5</v>
      </c>
      <c r="H2" s="404" t="s">
        <v>6</v>
      </c>
      <c r="I2" s="404" t="s">
        <v>7</v>
      </c>
      <c r="J2" s="404" t="s">
        <v>8</v>
      </c>
      <c r="K2" s="404" t="s">
        <v>9</v>
      </c>
      <c r="L2" s="405" t="s">
        <v>10</v>
      </c>
      <c r="M2" s="404" t="s">
        <v>110</v>
      </c>
      <c r="N2" s="404" t="s">
        <v>65</v>
      </c>
      <c r="O2" s="404" t="s">
        <v>11</v>
      </c>
      <c r="P2" s="404"/>
      <c r="Q2" s="404" t="s">
        <v>12</v>
      </c>
      <c r="R2" s="404"/>
      <c r="S2" s="412" t="s">
        <v>123</v>
      </c>
      <c r="T2" s="413"/>
      <c r="U2" s="413"/>
      <c r="V2" s="414"/>
      <c r="W2" s="409" t="s">
        <v>96</v>
      </c>
    </row>
    <row r="3" spans="1:23" ht="15.75">
      <c r="A3" s="405"/>
      <c r="B3" s="405"/>
      <c r="C3" s="405"/>
      <c r="D3" s="405"/>
      <c r="E3" s="405"/>
      <c r="F3" s="405"/>
      <c r="G3" s="405"/>
      <c r="H3" s="405"/>
      <c r="I3" s="405"/>
      <c r="J3" s="405"/>
      <c r="K3" s="405"/>
      <c r="L3" s="411"/>
      <c r="M3" s="405"/>
      <c r="N3" s="405"/>
      <c r="O3" s="222" t="s">
        <v>13</v>
      </c>
      <c r="P3" s="222" t="s">
        <v>14</v>
      </c>
      <c r="Q3" s="222" t="s">
        <v>13</v>
      </c>
      <c r="R3" s="222" t="s">
        <v>14</v>
      </c>
      <c r="S3" s="242" t="s">
        <v>124</v>
      </c>
      <c r="T3" s="242" t="s">
        <v>125</v>
      </c>
      <c r="U3" s="242" t="s">
        <v>126</v>
      </c>
      <c r="V3" s="242" t="s">
        <v>127</v>
      </c>
      <c r="W3" s="410"/>
    </row>
    <row r="4" spans="1:26" ht="12.75">
      <c r="A4" s="402" t="s">
        <v>225</v>
      </c>
      <c r="B4" s="403"/>
      <c r="C4" s="403"/>
      <c r="D4" s="403"/>
      <c r="E4" s="403"/>
      <c r="F4" s="403"/>
      <c r="G4" s="403"/>
      <c r="H4" s="403"/>
      <c r="I4" s="403"/>
      <c r="J4" s="403"/>
      <c r="K4" s="403"/>
      <c r="L4" s="403"/>
      <c r="M4" s="403"/>
      <c r="N4" s="403"/>
      <c r="O4" s="403"/>
      <c r="P4" s="403"/>
      <c r="Q4" s="403"/>
      <c r="R4" s="403"/>
      <c r="S4" s="403"/>
      <c r="T4" s="403"/>
      <c r="U4" s="403"/>
      <c r="V4" s="403"/>
      <c r="W4" s="403"/>
      <c r="X4" s="114"/>
      <c r="Y4" s="316"/>
      <c r="Z4" s="315"/>
    </row>
    <row r="5" spans="1:26" ht="25.5">
      <c r="A5" s="99">
        <v>1</v>
      </c>
      <c r="B5" s="99" t="s">
        <v>232</v>
      </c>
      <c r="C5" s="99" t="s">
        <v>241</v>
      </c>
      <c r="D5" s="99" t="s">
        <v>242</v>
      </c>
      <c r="E5" s="118" t="s">
        <v>243</v>
      </c>
      <c r="F5" s="99" t="s">
        <v>236</v>
      </c>
      <c r="G5" s="99">
        <v>1686</v>
      </c>
      <c r="H5" s="99">
        <v>2011</v>
      </c>
      <c r="I5" s="186" t="s">
        <v>244</v>
      </c>
      <c r="J5" s="99">
        <v>7</v>
      </c>
      <c r="K5" s="241" t="s">
        <v>245</v>
      </c>
      <c r="L5" s="1">
        <v>198296</v>
      </c>
      <c r="M5" s="99" t="s">
        <v>246</v>
      </c>
      <c r="N5" s="205">
        <v>21300</v>
      </c>
      <c r="O5" s="243" t="s">
        <v>871</v>
      </c>
      <c r="P5" s="243" t="s">
        <v>872</v>
      </c>
      <c r="Q5" s="243" t="s">
        <v>871</v>
      </c>
      <c r="R5" s="243" t="s">
        <v>872</v>
      </c>
      <c r="S5" s="186" t="s">
        <v>231</v>
      </c>
      <c r="T5" s="186" t="s">
        <v>231</v>
      </c>
      <c r="U5" s="186" t="s">
        <v>231</v>
      </c>
      <c r="V5" s="186" t="s">
        <v>231</v>
      </c>
      <c r="W5" s="312" t="s">
        <v>142</v>
      </c>
      <c r="X5" s="114"/>
      <c r="Y5" s="316"/>
      <c r="Z5" s="315"/>
    </row>
    <row r="6" spans="1:26" ht="12.75">
      <c r="A6" s="406" t="s">
        <v>107</v>
      </c>
      <c r="B6" s="407"/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114"/>
      <c r="Y6" s="316"/>
      <c r="Z6" s="315"/>
    </row>
    <row r="7" spans="1:64" s="3" customFormat="1" ht="25.5">
      <c r="A7" s="99">
        <v>1</v>
      </c>
      <c r="B7" s="78" t="s">
        <v>400</v>
      </c>
      <c r="C7" s="78" t="s">
        <v>401</v>
      </c>
      <c r="D7" s="78" t="s">
        <v>315</v>
      </c>
      <c r="E7" s="118" t="s">
        <v>413</v>
      </c>
      <c r="F7" s="78" t="s">
        <v>236</v>
      </c>
      <c r="G7" s="78">
        <v>2287</v>
      </c>
      <c r="H7" s="78">
        <v>2008</v>
      </c>
      <c r="I7" s="246">
        <v>39750</v>
      </c>
      <c r="J7" s="78">
        <v>9</v>
      </c>
      <c r="K7" s="78" t="s">
        <v>323</v>
      </c>
      <c r="L7" s="78">
        <v>168520</v>
      </c>
      <c r="M7" s="78" t="s">
        <v>326</v>
      </c>
      <c r="N7" s="205">
        <v>34500</v>
      </c>
      <c r="O7" s="247" t="s">
        <v>875</v>
      </c>
      <c r="P7" s="247" t="s">
        <v>876</v>
      </c>
      <c r="Q7" s="247" t="s">
        <v>875</v>
      </c>
      <c r="R7" s="247" t="s">
        <v>876</v>
      </c>
      <c r="S7" s="99" t="s">
        <v>231</v>
      </c>
      <c r="T7" s="99" t="s">
        <v>231</v>
      </c>
      <c r="U7" s="99" t="s">
        <v>231</v>
      </c>
      <c r="V7" s="99" t="s">
        <v>231</v>
      </c>
      <c r="W7" s="312"/>
      <c r="X7" s="114"/>
      <c r="Y7" s="316"/>
      <c r="Z7" s="315"/>
      <c r="AA7" s="317"/>
      <c r="AB7" s="317"/>
      <c r="AC7" s="317"/>
      <c r="AD7" s="317"/>
      <c r="AE7" s="317"/>
      <c r="AF7" s="317"/>
      <c r="AG7" s="317"/>
      <c r="AH7" s="317"/>
      <c r="AI7" s="317"/>
      <c r="AJ7" s="317"/>
      <c r="AK7" s="317"/>
      <c r="AL7" s="317"/>
      <c r="AM7" s="317"/>
      <c r="AN7" s="317"/>
      <c r="AO7" s="317"/>
      <c r="AP7" s="317"/>
      <c r="AQ7" s="317"/>
      <c r="AR7" s="317"/>
      <c r="AS7" s="317"/>
      <c r="AT7" s="317"/>
      <c r="AU7" s="317"/>
      <c r="AV7" s="317"/>
      <c r="AW7" s="317"/>
      <c r="AX7" s="317"/>
      <c r="AY7" s="317"/>
      <c r="AZ7" s="317"/>
      <c r="BA7" s="317"/>
      <c r="BB7" s="317"/>
      <c r="BC7" s="317"/>
      <c r="BD7" s="317"/>
      <c r="BE7" s="317"/>
      <c r="BF7" s="317"/>
      <c r="BG7" s="317"/>
      <c r="BH7" s="317"/>
      <c r="BI7" s="317"/>
      <c r="BJ7" s="317"/>
      <c r="BK7" s="317"/>
      <c r="BL7" s="317"/>
    </row>
    <row r="8" spans="1:64" s="3" customFormat="1" ht="12.75">
      <c r="A8" s="99">
        <v>2</v>
      </c>
      <c r="B8" s="1" t="s">
        <v>409</v>
      </c>
      <c r="C8" s="1" t="s">
        <v>316</v>
      </c>
      <c r="D8" s="1">
        <v>266590</v>
      </c>
      <c r="E8" s="118" t="s">
        <v>852</v>
      </c>
      <c r="F8" s="1" t="s">
        <v>317</v>
      </c>
      <c r="G8" s="1">
        <v>1960</v>
      </c>
      <c r="H8" s="1">
        <v>1979</v>
      </c>
      <c r="I8" s="1" t="s">
        <v>321</v>
      </c>
      <c r="J8" s="1">
        <v>1</v>
      </c>
      <c r="K8" s="1" t="s">
        <v>324</v>
      </c>
      <c r="L8" s="99"/>
      <c r="M8" s="1"/>
      <c r="N8" s="101"/>
      <c r="O8" s="193" t="s">
        <v>853</v>
      </c>
      <c r="P8" s="193" t="s">
        <v>854</v>
      </c>
      <c r="Q8" s="193" t="s">
        <v>149</v>
      </c>
      <c r="R8" s="193" t="s">
        <v>149</v>
      </c>
      <c r="S8" s="99" t="s">
        <v>231</v>
      </c>
      <c r="T8" s="99" t="s">
        <v>231</v>
      </c>
      <c r="U8" s="99"/>
      <c r="V8" s="99"/>
      <c r="W8" s="312"/>
      <c r="X8" s="114"/>
      <c r="Y8" s="316"/>
      <c r="Z8" s="315"/>
      <c r="AA8" s="317"/>
      <c r="AB8" s="317"/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7"/>
      <c r="BE8" s="317"/>
      <c r="BF8" s="317"/>
      <c r="BG8" s="317"/>
      <c r="BH8" s="317"/>
      <c r="BI8" s="317"/>
      <c r="BJ8" s="317"/>
      <c r="BK8" s="317"/>
      <c r="BL8" s="317"/>
    </row>
    <row r="9" spans="1:64" s="3" customFormat="1" ht="12.75">
      <c r="A9" s="218">
        <v>3</v>
      </c>
      <c r="B9" s="1" t="s">
        <v>410</v>
      </c>
      <c r="C9" s="1" t="s">
        <v>318</v>
      </c>
      <c r="D9" s="1" t="s">
        <v>319</v>
      </c>
      <c r="E9" s="118" t="s">
        <v>412</v>
      </c>
      <c r="F9" s="1" t="s">
        <v>320</v>
      </c>
      <c r="G9" s="1">
        <v>3540</v>
      </c>
      <c r="H9" s="1">
        <v>2015</v>
      </c>
      <c r="I9" s="1" t="s">
        <v>322</v>
      </c>
      <c r="J9" s="1"/>
      <c r="K9" s="1" t="s">
        <v>325</v>
      </c>
      <c r="L9" s="99"/>
      <c r="M9" s="1"/>
      <c r="N9" s="101"/>
      <c r="O9" s="193" t="s">
        <v>853</v>
      </c>
      <c r="P9" s="193" t="s">
        <v>854</v>
      </c>
      <c r="Q9" s="266" t="s">
        <v>149</v>
      </c>
      <c r="R9" s="266" t="s">
        <v>149</v>
      </c>
      <c r="S9" s="99" t="s">
        <v>231</v>
      </c>
      <c r="T9" s="99"/>
      <c r="U9" s="99"/>
      <c r="V9" s="99"/>
      <c r="W9" s="312"/>
      <c r="X9" s="114"/>
      <c r="Y9" s="316"/>
      <c r="Z9" s="315"/>
      <c r="AA9" s="317"/>
      <c r="AB9" s="317"/>
      <c r="AC9" s="317"/>
      <c r="AD9" s="317"/>
      <c r="AE9" s="317"/>
      <c r="AF9" s="317"/>
      <c r="AG9" s="317"/>
      <c r="AH9" s="317"/>
      <c r="AI9" s="317"/>
      <c r="AJ9" s="317"/>
      <c r="AK9" s="317"/>
      <c r="AL9" s="317"/>
      <c r="AM9" s="317"/>
      <c r="AN9" s="317"/>
      <c r="AO9" s="317"/>
      <c r="AP9" s="317"/>
      <c r="AQ9" s="317"/>
      <c r="AR9" s="317"/>
      <c r="AS9" s="317"/>
      <c r="AT9" s="317"/>
      <c r="AU9" s="317"/>
      <c r="AV9" s="317"/>
      <c r="AW9" s="317"/>
      <c r="AX9" s="317"/>
      <c r="AY9" s="317"/>
      <c r="AZ9" s="317"/>
      <c r="BA9" s="317"/>
      <c r="BB9" s="317"/>
      <c r="BC9" s="317"/>
      <c r="BD9" s="317"/>
      <c r="BE9" s="317"/>
      <c r="BF9" s="317"/>
      <c r="BG9" s="317"/>
      <c r="BH9" s="317"/>
      <c r="BI9" s="317"/>
      <c r="BJ9" s="317"/>
      <c r="BK9" s="317"/>
      <c r="BL9" s="317"/>
    </row>
    <row r="10" spans="1:26" ht="15.75" customHeight="1">
      <c r="A10" s="406" t="s">
        <v>913</v>
      </c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8"/>
      <c r="X10" s="114"/>
      <c r="Y10" s="316"/>
      <c r="Z10" s="315"/>
    </row>
    <row r="11" spans="1:26" ht="25.5">
      <c r="A11" s="99">
        <v>1</v>
      </c>
      <c r="B11" s="78" t="s">
        <v>407</v>
      </c>
      <c r="C11" s="78" t="s">
        <v>408</v>
      </c>
      <c r="D11" s="78" t="s">
        <v>395</v>
      </c>
      <c r="E11" s="118" t="s">
        <v>869</v>
      </c>
      <c r="F11" s="78" t="s">
        <v>414</v>
      </c>
      <c r="G11" s="78">
        <v>2988</v>
      </c>
      <c r="H11" s="78">
        <v>2007</v>
      </c>
      <c r="I11" s="78" t="s">
        <v>415</v>
      </c>
      <c r="J11" s="78">
        <v>20</v>
      </c>
      <c r="K11" s="78">
        <v>5600</v>
      </c>
      <c r="L11" s="78">
        <v>476946</v>
      </c>
      <c r="M11" s="248" t="s">
        <v>418</v>
      </c>
      <c r="N11" s="321" t="s">
        <v>882</v>
      </c>
      <c r="O11" s="247" t="s">
        <v>415</v>
      </c>
      <c r="P11" s="247" t="s">
        <v>870</v>
      </c>
      <c r="Q11" s="247" t="s">
        <v>415</v>
      </c>
      <c r="R11" s="247" t="s">
        <v>870</v>
      </c>
      <c r="S11" s="99" t="s">
        <v>231</v>
      </c>
      <c r="T11" s="99" t="s">
        <v>231</v>
      </c>
      <c r="U11" s="99" t="s">
        <v>231</v>
      </c>
      <c r="V11" s="99"/>
      <c r="W11" s="312"/>
      <c r="X11" s="114"/>
      <c r="Y11" s="316"/>
      <c r="Z11" s="315"/>
    </row>
    <row r="12" spans="1:26" ht="25.5">
      <c r="A12" s="109">
        <v>2</v>
      </c>
      <c r="B12" s="1" t="s">
        <v>405</v>
      </c>
      <c r="C12" s="1" t="s">
        <v>406</v>
      </c>
      <c r="D12" s="1" t="s">
        <v>396</v>
      </c>
      <c r="E12" s="118" t="s">
        <v>397</v>
      </c>
      <c r="F12" s="78" t="s">
        <v>414</v>
      </c>
      <c r="G12" s="1">
        <v>2987</v>
      </c>
      <c r="H12" s="1">
        <v>2011</v>
      </c>
      <c r="I12" s="1" t="s">
        <v>416</v>
      </c>
      <c r="J12" s="1">
        <v>24</v>
      </c>
      <c r="K12" s="1">
        <v>5500</v>
      </c>
      <c r="L12" s="1">
        <v>268206</v>
      </c>
      <c r="M12" s="249" t="s">
        <v>418</v>
      </c>
      <c r="N12" s="321" t="s">
        <v>883</v>
      </c>
      <c r="O12" s="193" t="s">
        <v>865</v>
      </c>
      <c r="P12" s="193" t="s">
        <v>866</v>
      </c>
      <c r="Q12" s="193" t="s">
        <v>865</v>
      </c>
      <c r="R12" s="193" t="s">
        <v>866</v>
      </c>
      <c r="S12" s="185" t="s">
        <v>231</v>
      </c>
      <c r="T12" s="185" t="s">
        <v>231</v>
      </c>
      <c r="U12" s="185" t="s">
        <v>231</v>
      </c>
      <c r="V12" s="185"/>
      <c r="W12" s="313"/>
      <c r="X12" s="114"/>
      <c r="Y12" s="316"/>
      <c r="Z12" s="315"/>
    </row>
    <row r="13" spans="1:26" ht="12.75">
      <c r="A13" s="99">
        <v>3</v>
      </c>
      <c r="B13" s="1" t="s">
        <v>403</v>
      </c>
      <c r="C13" s="1" t="s">
        <v>404</v>
      </c>
      <c r="D13" s="1" t="s">
        <v>398</v>
      </c>
      <c r="E13" s="118" t="s">
        <v>399</v>
      </c>
      <c r="F13" s="1" t="s">
        <v>229</v>
      </c>
      <c r="G13" s="1"/>
      <c r="H13" s="1">
        <v>2009</v>
      </c>
      <c r="I13" s="1" t="s">
        <v>417</v>
      </c>
      <c r="J13" s="99"/>
      <c r="K13" s="1">
        <v>750</v>
      </c>
      <c r="L13" s="1"/>
      <c r="M13" s="1"/>
      <c r="N13" s="101"/>
      <c r="O13" s="193" t="s">
        <v>867</v>
      </c>
      <c r="P13" s="193" t="s">
        <v>868</v>
      </c>
      <c r="Q13" s="193" t="s">
        <v>149</v>
      </c>
      <c r="R13" s="193" t="s">
        <v>149</v>
      </c>
      <c r="S13" s="99"/>
      <c r="T13" s="99"/>
      <c r="U13" s="99"/>
      <c r="V13" s="99"/>
      <c r="W13" s="312"/>
      <c r="X13" s="114"/>
      <c r="Y13" s="316"/>
      <c r="Z13" s="315"/>
    </row>
    <row r="14" spans="1:29" ht="12.75">
      <c r="A14" s="99">
        <v>4</v>
      </c>
      <c r="B14" s="1" t="s">
        <v>226</v>
      </c>
      <c r="C14" s="1" t="s">
        <v>402</v>
      </c>
      <c r="D14" s="1" t="s">
        <v>227</v>
      </c>
      <c r="E14" s="118" t="s">
        <v>228</v>
      </c>
      <c r="F14" s="1" t="s">
        <v>229</v>
      </c>
      <c r="G14" s="1"/>
      <c r="H14" s="1">
        <v>2011</v>
      </c>
      <c r="I14" s="1" t="s">
        <v>230</v>
      </c>
      <c r="J14" s="82"/>
      <c r="K14" s="1">
        <v>2000</v>
      </c>
      <c r="L14" s="1"/>
      <c r="M14" s="1"/>
      <c r="N14" s="205">
        <v>6500</v>
      </c>
      <c r="O14" s="193" t="s">
        <v>873</v>
      </c>
      <c r="P14" s="193" t="s">
        <v>874</v>
      </c>
      <c r="Q14" s="193" t="s">
        <v>873</v>
      </c>
      <c r="R14" s="193" t="s">
        <v>874</v>
      </c>
      <c r="S14" s="217"/>
      <c r="T14" s="217"/>
      <c r="U14" s="217"/>
      <c r="V14" s="217"/>
      <c r="W14" s="311"/>
      <c r="X14" s="447"/>
      <c r="Y14" s="447"/>
      <c r="Z14" s="447"/>
      <c r="AA14" s="447"/>
      <c r="AB14" s="447"/>
      <c r="AC14" s="447"/>
    </row>
    <row r="15" spans="1:29" ht="36.75">
      <c r="A15" s="99">
        <v>5</v>
      </c>
      <c r="B15" s="1" t="s">
        <v>232</v>
      </c>
      <c r="C15" s="1" t="s">
        <v>233</v>
      </c>
      <c r="D15" s="1" t="s">
        <v>234</v>
      </c>
      <c r="E15" s="118" t="s">
        <v>235</v>
      </c>
      <c r="F15" s="1" t="s">
        <v>236</v>
      </c>
      <c r="G15" s="157">
        <v>1598</v>
      </c>
      <c r="H15" s="1">
        <v>2016</v>
      </c>
      <c r="I15" s="158" t="s">
        <v>237</v>
      </c>
      <c r="J15" s="157">
        <v>9</v>
      </c>
      <c r="K15" s="1">
        <v>3020</v>
      </c>
      <c r="L15" s="1">
        <v>18285</v>
      </c>
      <c r="M15" s="1" t="s">
        <v>419</v>
      </c>
      <c r="N15" s="321" t="s">
        <v>881</v>
      </c>
      <c r="O15" s="193" t="s">
        <v>877</v>
      </c>
      <c r="P15" s="193" t="s">
        <v>878</v>
      </c>
      <c r="Q15" s="193" t="s">
        <v>877</v>
      </c>
      <c r="R15" s="193" t="s">
        <v>878</v>
      </c>
      <c r="S15" s="217" t="s">
        <v>231</v>
      </c>
      <c r="T15" s="217" t="s">
        <v>231</v>
      </c>
      <c r="U15" s="217" t="s">
        <v>231</v>
      </c>
      <c r="V15" s="217" t="s">
        <v>231</v>
      </c>
      <c r="W15" s="311"/>
      <c r="X15" s="447"/>
      <c r="Y15" s="447"/>
      <c r="Z15" s="447"/>
      <c r="AA15" s="447"/>
      <c r="AB15" s="447"/>
      <c r="AC15" s="447"/>
    </row>
    <row r="16" spans="1:26" ht="15.75" customHeight="1">
      <c r="A16" s="401" t="s">
        <v>88</v>
      </c>
      <c r="B16" s="401"/>
      <c r="C16" s="401"/>
      <c r="D16" s="401"/>
      <c r="E16" s="401"/>
      <c r="F16" s="401"/>
      <c r="G16" s="401"/>
      <c r="H16" s="401"/>
      <c r="I16" s="401"/>
      <c r="J16" s="401"/>
      <c r="K16" s="401"/>
      <c r="L16" s="401"/>
      <c r="M16" s="401"/>
      <c r="N16" s="401"/>
      <c r="O16" s="401"/>
      <c r="P16" s="401"/>
      <c r="Q16" s="401"/>
      <c r="R16" s="401"/>
      <c r="S16" s="401"/>
      <c r="T16" s="401"/>
      <c r="U16" s="401"/>
      <c r="V16" s="401"/>
      <c r="W16" s="401"/>
      <c r="X16" s="114"/>
      <c r="Y16" s="316"/>
      <c r="Z16" s="315"/>
    </row>
    <row r="17" spans="1:26" ht="12.75">
      <c r="A17" s="109">
        <v>1</v>
      </c>
      <c r="B17" s="78" t="s">
        <v>486</v>
      </c>
      <c r="C17" s="78" t="s">
        <v>499</v>
      </c>
      <c r="D17" s="78" t="s">
        <v>487</v>
      </c>
      <c r="E17" s="118" t="s">
        <v>488</v>
      </c>
      <c r="F17" s="78" t="s">
        <v>489</v>
      </c>
      <c r="G17" s="78" t="s">
        <v>505</v>
      </c>
      <c r="H17" s="78">
        <v>2007</v>
      </c>
      <c r="I17" s="78" t="s">
        <v>506</v>
      </c>
      <c r="J17" s="78">
        <v>5</v>
      </c>
      <c r="K17" s="78" t="s">
        <v>516</v>
      </c>
      <c r="L17" s="78">
        <v>131029</v>
      </c>
      <c r="M17" s="156"/>
      <c r="N17" s="205">
        <v>8100</v>
      </c>
      <c r="O17" s="247" t="s">
        <v>863</v>
      </c>
      <c r="P17" s="247" t="s">
        <v>864</v>
      </c>
      <c r="Q17" s="247" t="s">
        <v>863</v>
      </c>
      <c r="R17" s="247" t="s">
        <v>864</v>
      </c>
      <c r="S17" s="185" t="s">
        <v>231</v>
      </c>
      <c r="T17" s="185" t="s">
        <v>231</v>
      </c>
      <c r="U17" s="185" t="s">
        <v>231</v>
      </c>
      <c r="V17" s="185" t="s">
        <v>231</v>
      </c>
      <c r="W17" s="313"/>
      <c r="X17" s="114"/>
      <c r="Y17" s="316"/>
      <c r="Z17" s="315"/>
    </row>
    <row r="18" spans="1:26" ht="12.75">
      <c r="A18" s="99">
        <v>2</v>
      </c>
      <c r="B18" s="1" t="s">
        <v>409</v>
      </c>
      <c r="C18" s="1">
        <v>3512</v>
      </c>
      <c r="D18" s="1">
        <v>96888</v>
      </c>
      <c r="E18" s="118" t="s">
        <v>490</v>
      </c>
      <c r="F18" s="1" t="s">
        <v>491</v>
      </c>
      <c r="G18" s="1" t="s">
        <v>507</v>
      </c>
      <c r="H18" s="1">
        <v>1996</v>
      </c>
      <c r="I18" s="1" t="s">
        <v>508</v>
      </c>
      <c r="J18" s="1">
        <v>1</v>
      </c>
      <c r="K18" s="1" t="s">
        <v>517</v>
      </c>
      <c r="L18" s="1"/>
      <c r="M18" s="99"/>
      <c r="N18" s="101"/>
      <c r="O18" s="193" t="s">
        <v>861</v>
      </c>
      <c r="P18" s="193" t="s">
        <v>862</v>
      </c>
      <c r="Q18" s="193" t="s">
        <v>149</v>
      </c>
      <c r="R18" s="193" t="s">
        <v>149</v>
      </c>
      <c r="S18" s="99" t="s">
        <v>231</v>
      </c>
      <c r="T18" s="99" t="s">
        <v>231</v>
      </c>
      <c r="U18" s="99"/>
      <c r="V18" s="99"/>
      <c r="W18" s="312"/>
      <c r="X18" s="114"/>
      <c r="Y18" s="316"/>
      <c r="Z18" s="315"/>
    </row>
    <row r="19" spans="1:26" ht="12.75">
      <c r="A19" s="100">
        <v>3</v>
      </c>
      <c r="B19" s="1" t="s">
        <v>500</v>
      </c>
      <c r="C19" s="1">
        <v>3320</v>
      </c>
      <c r="D19" s="1">
        <v>1193</v>
      </c>
      <c r="E19" s="118" t="s">
        <v>492</v>
      </c>
      <c r="F19" s="1" t="s">
        <v>491</v>
      </c>
      <c r="G19" s="1" t="s">
        <v>509</v>
      </c>
      <c r="H19" s="1">
        <v>1996</v>
      </c>
      <c r="I19" s="1" t="s">
        <v>510</v>
      </c>
      <c r="J19" s="1">
        <v>1</v>
      </c>
      <c r="K19" s="1" t="s">
        <v>518</v>
      </c>
      <c r="L19" s="1"/>
      <c r="M19" s="99"/>
      <c r="N19" s="101"/>
      <c r="O19" s="193" t="s">
        <v>857</v>
      </c>
      <c r="P19" s="193" t="s">
        <v>858</v>
      </c>
      <c r="Q19" s="266" t="s">
        <v>149</v>
      </c>
      <c r="R19" s="266" t="s">
        <v>149</v>
      </c>
      <c r="S19" s="99" t="s">
        <v>231</v>
      </c>
      <c r="T19" s="99" t="s">
        <v>231</v>
      </c>
      <c r="U19" s="99"/>
      <c r="V19" s="99"/>
      <c r="W19" s="312"/>
      <c r="X19" s="114"/>
      <c r="Y19" s="316"/>
      <c r="Z19" s="315"/>
    </row>
    <row r="20" spans="1:26" ht="12.75">
      <c r="A20" s="1">
        <v>4</v>
      </c>
      <c r="B20" s="1" t="s">
        <v>232</v>
      </c>
      <c r="C20" s="1" t="s">
        <v>501</v>
      </c>
      <c r="D20" s="1" t="s">
        <v>493</v>
      </c>
      <c r="E20" s="118" t="s">
        <v>494</v>
      </c>
      <c r="F20" s="1" t="s">
        <v>489</v>
      </c>
      <c r="G20" s="1" t="s">
        <v>511</v>
      </c>
      <c r="H20" s="1">
        <v>2005</v>
      </c>
      <c r="I20" s="1" t="s">
        <v>512</v>
      </c>
      <c r="J20" s="1">
        <v>5</v>
      </c>
      <c r="K20" s="1" t="s">
        <v>519</v>
      </c>
      <c r="L20" s="1"/>
      <c r="M20" s="1"/>
      <c r="N20" s="93"/>
      <c r="O20" s="193" t="s">
        <v>859</v>
      </c>
      <c r="P20" s="193" t="s">
        <v>860</v>
      </c>
      <c r="Q20" s="193" t="s">
        <v>149</v>
      </c>
      <c r="R20" s="193" t="s">
        <v>149</v>
      </c>
      <c r="S20" s="1" t="s">
        <v>231</v>
      </c>
      <c r="T20" s="1" t="s">
        <v>231</v>
      </c>
      <c r="U20" s="1"/>
      <c r="V20" s="1"/>
      <c r="W20" s="314"/>
      <c r="X20" s="114"/>
      <c r="Y20" s="316"/>
      <c r="Z20" s="315"/>
    </row>
    <row r="21" spans="1:26" ht="12.75">
      <c r="A21" s="78">
        <v>5</v>
      </c>
      <c r="B21" s="82" t="s">
        <v>502</v>
      </c>
      <c r="C21" s="82" t="s">
        <v>149</v>
      </c>
      <c r="D21" s="1">
        <v>4702</v>
      </c>
      <c r="E21" s="118" t="s">
        <v>495</v>
      </c>
      <c r="F21" s="82" t="s">
        <v>229</v>
      </c>
      <c r="G21" s="82"/>
      <c r="H21" s="82">
        <v>1996</v>
      </c>
      <c r="I21" s="82" t="s">
        <v>513</v>
      </c>
      <c r="J21" s="82"/>
      <c r="K21" s="82" t="s">
        <v>520</v>
      </c>
      <c r="L21" s="82"/>
      <c r="M21" s="1"/>
      <c r="N21" s="93"/>
      <c r="O21" s="266" t="s">
        <v>857</v>
      </c>
      <c r="P21" s="266" t="s">
        <v>858</v>
      </c>
      <c r="Q21" s="266" t="s">
        <v>149</v>
      </c>
      <c r="R21" s="266" t="s">
        <v>149</v>
      </c>
      <c r="S21" s="1" t="s">
        <v>231</v>
      </c>
      <c r="T21" s="1"/>
      <c r="U21" s="1"/>
      <c r="V21" s="1"/>
      <c r="W21" s="314"/>
      <c r="X21" s="114"/>
      <c r="Y21" s="316"/>
      <c r="Z21" s="315"/>
    </row>
    <row r="22" spans="1:64" s="265" customFormat="1" ht="25.5">
      <c r="A22" s="1">
        <v>6</v>
      </c>
      <c r="B22" s="1" t="s">
        <v>503</v>
      </c>
      <c r="C22" s="1" t="s">
        <v>504</v>
      </c>
      <c r="D22" s="1" t="s">
        <v>496</v>
      </c>
      <c r="E22" s="118" t="s">
        <v>497</v>
      </c>
      <c r="F22" s="1" t="s">
        <v>498</v>
      </c>
      <c r="G22" s="1" t="s">
        <v>514</v>
      </c>
      <c r="H22" s="1">
        <v>2000</v>
      </c>
      <c r="I22" s="1" t="s">
        <v>515</v>
      </c>
      <c r="J22" s="1">
        <v>5</v>
      </c>
      <c r="K22" s="1" t="s">
        <v>521</v>
      </c>
      <c r="L22" s="1"/>
      <c r="M22" s="1"/>
      <c r="N22" s="93"/>
      <c r="O22" s="193" t="s">
        <v>855</v>
      </c>
      <c r="P22" s="193" t="s">
        <v>856</v>
      </c>
      <c r="Q22" s="193" t="s">
        <v>149</v>
      </c>
      <c r="R22" s="193" t="s">
        <v>149</v>
      </c>
      <c r="S22" s="1" t="s">
        <v>231</v>
      </c>
      <c r="T22" s="1" t="s">
        <v>231</v>
      </c>
      <c r="U22" s="1"/>
      <c r="V22" s="1"/>
      <c r="W22" s="314"/>
      <c r="X22" s="264"/>
      <c r="Y22" s="316"/>
      <c r="Z22" s="315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8"/>
      <c r="AN22" s="318"/>
      <c r="AO22" s="318"/>
      <c r="AP22" s="318"/>
      <c r="AQ22" s="318"/>
      <c r="AR22" s="318"/>
      <c r="AS22" s="318"/>
      <c r="AT22" s="318"/>
      <c r="AU22" s="318"/>
      <c r="AV22" s="318"/>
      <c r="AW22" s="318"/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8"/>
      <c r="BJ22" s="318"/>
      <c r="BK22" s="318"/>
      <c r="BL22" s="318"/>
    </row>
    <row r="23" spans="1:26" ht="15.75" customHeight="1">
      <c r="A23" s="402" t="s">
        <v>89</v>
      </c>
      <c r="B23" s="403"/>
      <c r="C23" s="403"/>
      <c r="D23" s="403"/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114"/>
      <c r="Y23" s="316"/>
      <c r="Z23" s="315"/>
    </row>
    <row r="24" spans="1:26" ht="54.75" customHeight="1">
      <c r="A24" s="99">
        <v>1</v>
      </c>
      <c r="B24" s="99" t="s">
        <v>588</v>
      </c>
      <c r="C24" s="99" t="s">
        <v>589</v>
      </c>
      <c r="D24" s="99" t="s">
        <v>590</v>
      </c>
      <c r="E24" s="118" t="s">
        <v>591</v>
      </c>
      <c r="F24" s="99" t="s">
        <v>236</v>
      </c>
      <c r="G24" s="99">
        <v>1388</v>
      </c>
      <c r="H24" s="99">
        <v>2008</v>
      </c>
      <c r="I24" s="99" t="s">
        <v>612</v>
      </c>
      <c r="J24" s="99">
        <v>5</v>
      </c>
      <c r="K24" s="241">
        <v>1605</v>
      </c>
      <c r="L24" s="99">
        <v>182000</v>
      </c>
      <c r="M24" s="99" t="s">
        <v>613</v>
      </c>
      <c r="N24" s="320">
        <v>10800</v>
      </c>
      <c r="O24" s="107" t="s">
        <v>850</v>
      </c>
      <c r="P24" s="107" t="s">
        <v>851</v>
      </c>
      <c r="Q24" s="107" t="s">
        <v>850</v>
      </c>
      <c r="R24" s="107" t="s">
        <v>851</v>
      </c>
      <c r="S24" s="99" t="s">
        <v>231</v>
      </c>
      <c r="T24" s="99" t="s">
        <v>231</v>
      </c>
      <c r="U24" s="99" t="s">
        <v>231</v>
      </c>
      <c r="V24" s="99" t="s">
        <v>231</v>
      </c>
      <c r="W24" s="312" t="s">
        <v>142</v>
      </c>
      <c r="X24" s="114"/>
      <c r="Y24" s="316"/>
      <c r="Z24" s="315"/>
    </row>
    <row r="25" spans="1:26" ht="12.75">
      <c r="A25" s="99">
        <v>2</v>
      </c>
      <c r="B25" s="99" t="s">
        <v>584</v>
      </c>
      <c r="C25" s="99" t="s">
        <v>592</v>
      </c>
      <c r="D25" s="99" t="s">
        <v>583</v>
      </c>
      <c r="E25" s="118" t="s">
        <v>149</v>
      </c>
      <c r="F25" s="99" t="s">
        <v>593</v>
      </c>
      <c r="G25" s="99">
        <v>4500</v>
      </c>
      <c r="H25" s="99">
        <v>2005</v>
      </c>
      <c r="I25" s="99" t="s">
        <v>614</v>
      </c>
      <c r="J25" s="99">
        <v>1</v>
      </c>
      <c r="K25" s="241" t="s">
        <v>149</v>
      </c>
      <c r="L25" s="99" t="s">
        <v>149</v>
      </c>
      <c r="M25" s="99" t="s">
        <v>149</v>
      </c>
      <c r="N25" s="272"/>
      <c r="O25" s="107" t="s">
        <v>848</v>
      </c>
      <c r="P25" s="107" t="s">
        <v>849</v>
      </c>
      <c r="Q25" s="107" t="s">
        <v>149</v>
      </c>
      <c r="R25" s="107" t="s">
        <v>149</v>
      </c>
      <c r="S25" s="99" t="s">
        <v>231</v>
      </c>
      <c r="T25" s="99" t="s">
        <v>231</v>
      </c>
      <c r="U25" s="99"/>
      <c r="V25" s="99"/>
      <c r="W25" s="312" t="s">
        <v>142</v>
      </c>
      <c r="X25" s="114"/>
      <c r="Y25" s="316"/>
      <c r="Z25" s="315"/>
    </row>
    <row r="26" spans="1:26" ht="13.5" customHeight="1">
      <c r="A26" s="99">
        <v>3</v>
      </c>
      <c r="B26" s="1" t="s">
        <v>594</v>
      </c>
      <c r="C26" s="1"/>
      <c r="D26" s="70" t="s">
        <v>595</v>
      </c>
      <c r="E26" s="118" t="s">
        <v>596</v>
      </c>
      <c r="F26" s="1" t="s">
        <v>229</v>
      </c>
      <c r="G26" s="1" t="s">
        <v>149</v>
      </c>
      <c r="H26" s="1">
        <v>1992</v>
      </c>
      <c r="I26" s="1" t="s">
        <v>615</v>
      </c>
      <c r="J26" s="1" t="s">
        <v>149</v>
      </c>
      <c r="K26" s="160" t="s">
        <v>149</v>
      </c>
      <c r="L26" s="99" t="s">
        <v>149</v>
      </c>
      <c r="M26" s="1" t="s">
        <v>149</v>
      </c>
      <c r="N26" s="272"/>
      <c r="O26" s="107" t="s">
        <v>846</v>
      </c>
      <c r="P26" s="107" t="s">
        <v>847</v>
      </c>
      <c r="Q26" s="192" t="s">
        <v>149</v>
      </c>
      <c r="R26" s="192" t="s">
        <v>149</v>
      </c>
      <c r="S26" s="88" t="s">
        <v>231</v>
      </c>
      <c r="T26" s="88"/>
      <c r="U26" s="88"/>
      <c r="V26" s="88"/>
      <c r="W26" s="312" t="s">
        <v>142</v>
      </c>
      <c r="X26" s="114"/>
      <c r="Y26" s="316"/>
      <c r="Z26" s="315"/>
    </row>
    <row r="27" spans="1:26" ht="12.75">
      <c r="A27" s="99">
        <v>4</v>
      </c>
      <c r="B27" s="1" t="s">
        <v>597</v>
      </c>
      <c r="C27" s="1"/>
      <c r="D27" s="160" t="s">
        <v>598</v>
      </c>
      <c r="E27" s="118" t="s">
        <v>599</v>
      </c>
      <c r="F27" s="1" t="s">
        <v>600</v>
      </c>
      <c r="G27" s="1" t="s">
        <v>149</v>
      </c>
      <c r="H27" s="1">
        <v>2002</v>
      </c>
      <c r="I27" s="1" t="s">
        <v>614</v>
      </c>
      <c r="J27" s="1" t="s">
        <v>149</v>
      </c>
      <c r="K27" s="160" t="s">
        <v>149</v>
      </c>
      <c r="L27" s="99" t="s">
        <v>149</v>
      </c>
      <c r="M27" s="1" t="s">
        <v>149</v>
      </c>
      <c r="N27" s="159"/>
      <c r="O27" s="107" t="s">
        <v>846</v>
      </c>
      <c r="P27" s="107" t="s">
        <v>847</v>
      </c>
      <c r="Q27" s="192" t="s">
        <v>149</v>
      </c>
      <c r="R27" s="192" t="s">
        <v>149</v>
      </c>
      <c r="S27" s="88" t="s">
        <v>231</v>
      </c>
      <c r="T27" s="88"/>
      <c r="U27" s="88"/>
      <c r="V27" s="88"/>
      <c r="W27" s="312" t="s">
        <v>142</v>
      </c>
      <c r="X27" s="114"/>
      <c r="Y27" s="316"/>
      <c r="Z27" s="315"/>
    </row>
    <row r="28" spans="1:26" ht="13.5" customHeight="1">
      <c r="A28" s="99">
        <v>5</v>
      </c>
      <c r="B28" s="99" t="s">
        <v>601</v>
      </c>
      <c r="C28" s="99" t="s">
        <v>602</v>
      </c>
      <c r="D28" s="99" t="s">
        <v>603</v>
      </c>
      <c r="E28" s="118" t="s">
        <v>604</v>
      </c>
      <c r="F28" s="99" t="s">
        <v>229</v>
      </c>
      <c r="G28" s="99"/>
      <c r="H28" s="99">
        <v>2011</v>
      </c>
      <c r="I28" s="99" t="s">
        <v>616</v>
      </c>
      <c r="J28" s="88" t="s">
        <v>149</v>
      </c>
      <c r="K28" s="241">
        <v>9700</v>
      </c>
      <c r="L28" s="99" t="s">
        <v>149</v>
      </c>
      <c r="M28" s="99" t="s">
        <v>149</v>
      </c>
      <c r="N28" s="320">
        <v>16000</v>
      </c>
      <c r="O28" s="107" t="s">
        <v>844</v>
      </c>
      <c r="P28" s="107" t="s">
        <v>845</v>
      </c>
      <c r="Q28" s="107" t="s">
        <v>844</v>
      </c>
      <c r="R28" s="107" t="s">
        <v>845</v>
      </c>
      <c r="S28" s="99" t="s">
        <v>231</v>
      </c>
      <c r="T28" s="99"/>
      <c r="U28" s="99" t="s">
        <v>231</v>
      </c>
      <c r="V28" s="99"/>
      <c r="W28" s="312" t="s">
        <v>142</v>
      </c>
      <c r="X28" s="114"/>
      <c r="Y28" s="316"/>
      <c r="Z28" s="315"/>
    </row>
    <row r="29" spans="1:26" ht="12.75">
      <c r="A29" s="99">
        <v>6</v>
      </c>
      <c r="B29" s="99" t="s">
        <v>605</v>
      </c>
      <c r="C29" s="99" t="s">
        <v>606</v>
      </c>
      <c r="D29" s="99" t="s">
        <v>586</v>
      </c>
      <c r="E29" s="118" t="s">
        <v>149</v>
      </c>
      <c r="F29" s="99" t="s">
        <v>593</v>
      </c>
      <c r="G29" s="99">
        <v>2005</v>
      </c>
      <c r="H29" s="99" t="s">
        <v>614</v>
      </c>
      <c r="I29" s="99" t="s">
        <v>614</v>
      </c>
      <c r="J29" s="99">
        <v>1</v>
      </c>
      <c r="K29" s="241">
        <v>23000</v>
      </c>
      <c r="L29" s="99" t="s">
        <v>149</v>
      </c>
      <c r="M29" s="99" t="s">
        <v>149</v>
      </c>
      <c r="N29" s="94"/>
      <c r="O29" s="107" t="s">
        <v>844</v>
      </c>
      <c r="P29" s="107" t="s">
        <v>845</v>
      </c>
      <c r="Q29" s="107" t="s">
        <v>149</v>
      </c>
      <c r="R29" s="107" t="s">
        <v>149</v>
      </c>
      <c r="S29" s="99" t="s">
        <v>231</v>
      </c>
      <c r="T29" s="99" t="s">
        <v>231</v>
      </c>
      <c r="U29" s="99"/>
      <c r="V29" s="99"/>
      <c r="W29" s="312" t="s">
        <v>142</v>
      </c>
      <c r="X29" s="114"/>
      <c r="Y29" s="316"/>
      <c r="Z29" s="315"/>
    </row>
    <row r="30" spans="1:26" ht="13.5" customHeight="1">
      <c r="A30" s="99">
        <v>7</v>
      </c>
      <c r="B30" s="102" t="s">
        <v>607</v>
      </c>
      <c r="C30" s="102">
        <v>7211</v>
      </c>
      <c r="D30" s="96">
        <v>57022</v>
      </c>
      <c r="E30" s="270" t="s">
        <v>608</v>
      </c>
      <c r="F30" s="96" t="s">
        <v>491</v>
      </c>
      <c r="G30" s="96">
        <v>8500</v>
      </c>
      <c r="H30" s="96">
        <v>1991</v>
      </c>
      <c r="I30" s="96"/>
      <c r="J30" s="96">
        <v>1</v>
      </c>
      <c r="K30" s="271">
        <v>12850</v>
      </c>
      <c r="L30" s="99" t="s">
        <v>149</v>
      </c>
      <c r="M30" s="99"/>
      <c r="N30" s="94"/>
      <c r="O30" s="194" t="s">
        <v>842</v>
      </c>
      <c r="P30" s="194" t="s">
        <v>843</v>
      </c>
      <c r="Q30" s="194" t="s">
        <v>149</v>
      </c>
      <c r="R30" s="275" t="s">
        <v>149</v>
      </c>
      <c r="S30" s="187" t="s">
        <v>231</v>
      </c>
      <c r="T30" s="108" t="s">
        <v>231</v>
      </c>
      <c r="U30" s="104"/>
      <c r="V30" s="104"/>
      <c r="W30" s="312" t="s">
        <v>142</v>
      </c>
      <c r="X30" s="114"/>
      <c r="Y30" s="316"/>
      <c r="Z30" s="315"/>
    </row>
    <row r="31" spans="1:26" ht="13.5" customHeight="1">
      <c r="A31" s="99">
        <v>8</v>
      </c>
      <c r="B31" s="96" t="s">
        <v>607</v>
      </c>
      <c r="C31" s="96" t="s">
        <v>609</v>
      </c>
      <c r="D31" s="96" t="s">
        <v>610</v>
      </c>
      <c r="E31" s="270" t="s">
        <v>611</v>
      </c>
      <c r="F31" s="96" t="s">
        <v>491</v>
      </c>
      <c r="G31" s="96">
        <v>4156</v>
      </c>
      <c r="H31" s="96">
        <v>2009</v>
      </c>
      <c r="I31" s="96" t="s">
        <v>617</v>
      </c>
      <c r="J31" s="96">
        <v>2</v>
      </c>
      <c r="K31" s="271">
        <v>6000</v>
      </c>
      <c r="L31" s="1" t="s">
        <v>149</v>
      </c>
      <c r="M31" s="1" t="s">
        <v>149</v>
      </c>
      <c r="N31" s="205">
        <v>90000</v>
      </c>
      <c r="O31" s="273" t="s">
        <v>840</v>
      </c>
      <c r="P31" s="273" t="s">
        <v>841</v>
      </c>
      <c r="Q31" s="273" t="s">
        <v>840</v>
      </c>
      <c r="R31" s="273" t="s">
        <v>841</v>
      </c>
      <c r="S31" s="274" t="s">
        <v>231</v>
      </c>
      <c r="T31" s="189" t="s">
        <v>231</v>
      </c>
      <c r="U31" s="189" t="s">
        <v>231</v>
      </c>
      <c r="V31" s="188"/>
      <c r="W31" s="312" t="s">
        <v>142</v>
      </c>
      <c r="X31" s="114"/>
      <c r="Y31" s="316"/>
      <c r="Z31" s="315"/>
    </row>
    <row r="32" spans="1:26" ht="12.75">
      <c r="A32" s="1">
        <v>9</v>
      </c>
      <c r="B32" s="99" t="s">
        <v>619</v>
      </c>
      <c r="C32" s="99" t="s">
        <v>620</v>
      </c>
      <c r="D32" s="99" t="s">
        <v>621</v>
      </c>
      <c r="E32" s="270" t="s">
        <v>618</v>
      </c>
      <c r="F32" s="99" t="s">
        <v>236</v>
      </c>
      <c r="G32" s="99">
        <v>1199</v>
      </c>
      <c r="H32" s="99">
        <v>2016</v>
      </c>
      <c r="I32" s="99" t="s">
        <v>622</v>
      </c>
      <c r="J32" s="99">
        <v>5</v>
      </c>
      <c r="K32" s="99">
        <v>1760</v>
      </c>
      <c r="L32" s="99">
        <v>12000</v>
      </c>
      <c r="M32" s="99"/>
      <c r="N32" s="205">
        <v>43000</v>
      </c>
      <c r="O32" s="107" t="s">
        <v>623</v>
      </c>
      <c r="P32" s="107" t="s">
        <v>624</v>
      </c>
      <c r="Q32" s="107" t="s">
        <v>623</v>
      </c>
      <c r="R32" s="107" t="s">
        <v>624</v>
      </c>
      <c r="S32" s="99" t="s">
        <v>231</v>
      </c>
      <c r="T32" s="99" t="s">
        <v>231</v>
      </c>
      <c r="U32" s="99" t="s">
        <v>231</v>
      </c>
      <c r="V32" s="99" t="s">
        <v>231</v>
      </c>
      <c r="W32" s="312"/>
      <c r="X32" s="114"/>
      <c r="Y32" s="316"/>
      <c r="Z32" s="315"/>
    </row>
    <row r="33" spans="1:26" ht="13.5" customHeight="1">
      <c r="A33" s="401" t="s">
        <v>97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114"/>
      <c r="Y33" s="316"/>
      <c r="Z33" s="315"/>
    </row>
    <row r="34" spans="1:26" ht="25.5">
      <c r="A34" s="99">
        <v>1</v>
      </c>
      <c r="B34" s="276" t="s">
        <v>588</v>
      </c>
      <c r="C34" s="277" t="s">
        <v>751</v>
      </c>
      <c r="D34" s="277" t="s">
        <v>752</v>
      </c>
      <c r="E34" s="118" t="s">
        <v>830</v>
      </c>
      <c r="F34" s="277" t="s">
        <v>414</v>
      </c>
      <c r="G34" s="277">
        <v>2496</v>
      </c>
      <c r="H34" s="277" t="s">
        <v>757</v>
      </c>
      <c r="I34" s="277" t="s">
        <v>758</v>
      </c>
      <c r="J34" s="277">
        <v>12</v>
      </c>
      <c r="K34" s="78">
        <v>2650</v>
      </c>
      <c r="L34" s="78">
        <v>326689</v>
      </c>
      <c r="M34" s="78" t="s">
        <v>762</v>
      </c>
      <c r="N34" s="205">
        <v>6300</v>
      </c>
      <c r="O34" s="247" t="s">
        <v>838</v>
      </c>
      <c r="P34" s="247" t="s">
        <v>839</v>
      </c>
      <c r="Q34" s="247" t="s">
        <v>838</v>
      </c>
      <c r="R34" s="247" t="s">
        <v>839</v>
      </c>
      <c r="S34" s="220" t="s">
        <v>231</v>
      </c>
      <c r="T34" s="220" t="s">
        <v>231</v>
      </c>
      <c r="U34" s="220" t="s">
        <v>231</v>
      </c>
      <c r="V34" s="220"/>
      <c r="W34" s="312"/>
      <c r="X34" s="114"/>
      <c r="Y34" s="316"/>
      <c r="Z34" s="315"/>
    </row>
    <row r="35" spans="1:26" ht="12.75">
      <c r="A35" s="99">
        <v>2</v>
      </c>
      <c r="B35" s="278" t="s">
        <v>588</v>
      </c>
      <c r="C35" s="278" t="s">
        <v>753</v>
      </c>
      <c r="D35" s="278" t="s">
        <v>754</v>
      </c>
      <c r="E35" s="118" t="s">
        <v>884</v>
      </c>
      <c r="F35" s="278" t="s">
        <v>236</v>
      </c>
      <c r="G35" s="278">
        <v>1596</v>
      </c>
      <c r="H35" s="278" t="s">
        <v>759</v>
      </c>
      <c r="I35" s="278" t="s">
        <v>760</v>
      </c>
      <c r="J35" s="278">
        <v>5</v>
      </c>
      <c r="K35" s="1">
        <v>1590</v>
      </c>
      <c r="L35" s="1">
        <v>110000</v>
      </c>
      <c r="M35" s="1" t="s">
        <v>763</v>
      </c>
      <c r="N35" s="205">
        <v>8600</v>
      </c>
      <c r="O35" s="193" t="s">
        <v>836</v>
      </c>
      <c r="P35" s="193" t="s">
        <v>837</v>
      </c>
      <c r="Q35" s="193" t="s">
        <v>836</v>
      </c>
      <c r="R35" s="193" t="s">
        <v>837</v>
      </c>
      <c r="S35" s="99" t="s">
        <v>231</v>
      </c>
      <c r="T35" s="99" t="s">
        <v>231</v>
      </c>
      <c r="U35" s="99" t="s">
        <v>231</v>
      </c>
      <c r="V35" s="99"/>
      <c r="W35" s="312"/>
      <c r="X35" s="114"/>
      <c r="Y35" s="316"/>
      <c r="Z35" s="315"/>
    </row>
    <row r="36" spans="1:26" ht="12.75">
      <c r="A36" s="99">
        <v>3</v>
      </c>
      <c r="B36" s="278" t="s">
        <v>755</v>
      </c>
      <c r="C36" s="278" t="s">
        <v>756</v>
      </c>
      <c r="D36" s="278">
        <v>98491</v>
      </c>
      <c r="E36" s="118" t="s">
        <v>831</v>
      </c>
      <c r="F36" s="278" t="s">
        <v>491</v>
      </c>
      <c r="G36" s="278">
        <v>2502</v>
      </c>
      <c r="H36" s="278">
        <v>1996</v>
      </c>
      <c r="I36" s="278" t="s">
        <v>761</v>
      </c>
      <c r="J36" s="278">
        <v>1</v>
      </c>
      <c r="K36" s="1" t="s">
        <v>177</v>
      </c>
      <c r="L36" s="1">
        <v>1745</v>
      </c>
      <c r="M36" s="1" t="s">
        <v>763</v>
      </c>
      <c r="N36" s="205">
        <v>17500</v>
      </c>
      <c r="O36" s="193" t="s">
        <v>834</v>
      </c>
      <c r="P36" s="193" t="s">
        <v>835</v>
      </c>
      <c r="Q36" s="193" t="s">
        <v>834</v>
      </c>
      <c r="R36" s="193" t="s">
        <v>835</v>
      </c>
      <c r="S36" s="99" t="s">
        <v>231</v>
      </c>
      <c r="T36" s="99" t="s">
        <v>231</v>
      </c>
      <c r="U36" s="99" t="s">
        <v>231</v>
      </c>
      <c r="V36" s="99"/>
      <c r="W36" s="312"/>
      <c r="X36" s="114"/>
      <c r="Y36" s="316"/>
      <c r="Z36" s="315"/>
    </row>
    <row r="37" spans="1:26" ht="12.75" customHeight="1">
      <c r="A37" s="398" t="s">
        <v>829</v>
      </c>
      <c r="B37" s="399"/>
      <c r="C37" s="399"/>
      <c r="D37" s="399"/>
      <c r="E37" s="399"/>
      <c r="F37" s="399"/>
      <c r="G37" s="399"/>
      <c r="H37" s="399"/>
      <c r="I37" s="399"/>
      <c r="J37" s="399"/>
      <c r="K37" s="399"/>
      <c r="L37" s="399"/>
      <c r="M37" s="399"/>
      <c r="N37" s="399"/>
      <c r="O37" s="399"/>
      <c r="P37" s="399"/>
      <c r="Q37" s="399"/>
      <c r="R37" s="399"/>
      <c r="S37" s="399"/>
      <c r="T37" s="399"/>
      <c r="U37" s="399"/>
      <c r="V37" s="399"/>
      <c r="W37" s="400"/>
      <c r="Y37" s="316"/>
      <c r="Z37" s="315"/>
    </row>
    <row r="38" spans="1:26" ht="25.5">
      <c r="A38" s="99">
        <v>1</v>
      </c>
      <c r="B38" s="157" t="s">
        <v>238</v>
      </c>
      <c r="C38" s="157" t="s">
        <v>239</v>
      </c>
      <c r="D38" s="157" t="s">
        <v>240</v>
      </c>
      <c r="E38" s="118" t="s">
        <v>411</v>
      </c>
      <c r="F38" s="157" t="s">
        <v>236</v>
      </c>
      <c r="G38" s="157">
        <v>1329</v>
      </c>
      <c r="H38" s="157">
        <v>2012</v>
      </c>
      <c r="I38" s="296">
        <v>42967</v>
      </c>
      <c r="J38" s="157">
        <v>5</v>
      </c>
      <c r="K38" s="157">
        <v>1470</v>
      </c>
      <c r="L38" s="297">
        <v>41000</v>
      </c>
      <c r="M38" s="297" t="s">
        <v>828</v>
      </c>
      <c r="N38" s="205">
        <v>25200</v>
      </c>
      <c r="O38" s="191" t="s">
        <v>879</v>
      </c>
      <c r="P38" s="191" t="s">
        <v>880</v>
      </c>
      <c r="Q38" s="191" t="s">
        <v>879</v>
      </c>
      <c r="R38" s="191" t="s">
        <v>880</v>
      </c>
      <c r="S38" s="186" t="s">
        <v>231</v>
      </c>
      <c r="T38" s="186" t="s">
        <v>231</v>
      </c>
      <c r="U38" s="186" t="s">
        <v>231</v>
      </c>
      <c r="V38" s="186" t="s">
        <v>231</v>
      </c>
      <c r="W38" s="312"/>
      <c r="X38" s="114"/>
      <c r="Y38" s="316"/>
      <c r="Z38" s="315"/>
    </row>
  </sheetData>
  <sheetProtection/>
  <mergeCells count="28">
    <mergeCell ref="X14:AC15"/>
    <mergeCell ref="A33:W33"/>
    <mergeCell ref="A1:J1"/>
    <mergeCell ref="K1:W1"/>
    <mergeCell ref="A2:A3"/>
    <mergeCell ref="O2:P2"/>
    <mergeCell ref="Q2:R2"/>
    <mergeCell ref="E2:E3"/>
    <mergeCell ref="B2:B3"/>
    <mergeCell ref="D2:D3"/>
    <mergeCell ref="A10:W10"/>
    <mergeCell ref="M2:M3"/>
    <mergeCell ref="J2:J3"/>
    <mergeCell ref="I2:I3"/>
    <mergeCell ref="G2:G3"/>
    <mergeCell ref="W2:W3"/>
    <mergeCell ref="A4:W4"/>
    <mergeCell ref="L2:L3"/>
    <mergeCell ref="S2:V2"/>
    <mergeCell ref="A37:W37"/>
    <mergeCell ref="A16:W16"/>
    <mergeCell ref="A23:W23"/>
    <mergeCell ref="N2:N3"/>
    <mergeCell ref="H2:H3"/>
    <mergeCell ref="F2:F3"/>
    <mergeCell ref="C2:C3"/>
    <mergeCell ref="K2:K3"/>
    <mergeCell ref="A6:W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3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view="pageBreakPreview" zoomScale="70" zoomScaleSheetLayoutView="70" zoomScalePageLayoutView="0" workbookViewId="0" topLeftCell="A1">
      <selection activeCell="F14" sqref="F14"/>
    </sheetView>
  </sheetViews>
  <sheetFormatPr defaultColWidth="9.140625" defaultRowHeight="12.75"/>
  <cols>
    <col min="1" max="1" width="4.28125" style="3" customWidth="1"/>
    <col min="2" max="2" width="25.57421875" style="3" customWidth="1"/>
    <col min="3" max="3" width="26.28125" style="3" customWidth="1"/>
    <col min="4" max="4" width="11.8515625" style="3" customWidth="1"/>
    <col min="5" max="5" width="14.57421875" style="3" customWidth="1"/>
    <col min="6" max="6" width="25.421875" style="3" customWidth="1"/>
    <col min="7" max="7" width="15.8515625" style="3" customWidth="1"/>
    <col min="8" max="8" width="18.421875" style="3" customWidth="1"/>
    <col min="9" max="16384" width="9.140625" style="3" customWidth="1"/>
  </cols>
  <sheetData>
    <row r="1" spans="1:8" ht="12.75">
      <c r="A1" s="425" t="s">
        <v>66</v>
      </c>
      <c r="B1" s="426"/>
      <c r="C1" s="426"/>
      <c r="D1" s="426"/>
      <c r="E1" s="426"/>
      <c r="F1" s="426"/>
      <c r="G1" s="426"/>
      <c r="H1" s="426"/>
    </row>
    <row r="2" spans="1:8" ht="12.75">
      <c r="A2" s="53"/>
      <c r="B2" s="53"/>
      <c r="C2" s="53"/>
      <c r="D2" s="53"/>
      <c r="E2" s="53"/>
      <c r="F2" s="53"/>
      <c r="G2" s="53"/>
      <c r="H2" s="53"/>
    </row>
    <row r="3" spans="1:8" ht="76.5">
      <c r="A3" s="152" t="s">
        <v>15</v>
      </c>
      <c r="B3" s="153" t="s">
        <v>16</v>
      </c>
      <c r="C3" s="154" t="s">
        <v>17</v>
      </c>
      <c r="D3" s="154" t="s">
        <v>18</v>
      </c>
      <c r="E3" s="154" t="s">
        <v>19</v>
      </c>
      <c r="F3" s="154" t="s">
        <v>20</v>
      </c>
      <c r="G3" s="154" t="s">
        <v>21</v>
      </c>
      <c r="H3" s="154" t="s">
        <v>22</v>
      </c>
    </row>
    <row r="4" spans="1:8" ht="12.75">
      <c r="A4" s="417" t="s">
        <v>89</v>
      </c>
      <c r="B4" s="418"/>
      <c r="C4" s="418"/>
      <c r="D4" s="418"/>
      <c r="E4" s="418"/>
      <c r="F4" s="418"/>
      <c r="G4" s="418"/>
      <c r="H4" s="418"/>
    </row>
    <row r="5" spans="1:8" ht="12.75" customHeight="1">
      <c r="A5" s="88">
        <v>1</v>
      </c>
      <c r="B5" s="97" t="s">
        <v>558</v>
      </c>
      <c r="C5" s="199" t="s">
        <v>559</v>
      </c>
      <c r="D5" s="267">
        <v>2010</v>
      </c>
      <c r="E5" s="213" t="s">
        <v>149</v>
      </c>
      <c r="F5" s="214">
        <v>1423.11</v>
      </c>
      <c r="G5" s="202" t="s">
        <v>142</v>
      </c>
      <c r="H5" s="420" t="s">
        <v>574</v>
      </c>
    </row>
    <row r="6" spans="1:8" ht="12.75">
      <c r="A6" s="88">
        <v>2</v>
      </c>
      <c r="B6" s="97" t="s">
        <v>560</v>
      </c>
      <c r="C6" s="85" t="s">
        <v>561</v>
      </c>
      <c r="D6" s="244">
        <v>2010</v>
      </c>
      <c r="E6" s="86" t="s">
        <v>149</v>
      </c>
      <c r="F6" s="87">
        <v>2224.11</v>
      </c>
      <c r="G6" s="202" t="s">
        <v>142</v>
      </c>
      <c r="H6" s="421"/>
    </row>
    <row r="7" spans="1:8" ht="12.75">
      <c r="A7" s="88">
        <v>3</v>
      </c>
      <c r="B7" s="97" t="s">
        <v>562</v>
      </c>
      <c r="C7" s="85" t="s">
        <v>563</v>
      </c>
      <c r="D7" s="244">
        <v>2010</v>
      </c>
      <c r="E7" s="86" t="s">
        <v>149</v>
      </c>
      <c r="F7" s="87">
        <v>2127.1</v>
      </c>
      <c r="G7" s="202" t="s">
        <v>142</v>
      </c>
      <c r="H7" s="421"/>
    </row>
    <row r="8" spans="1:8" ht="12.75">
      <c r="A8" s="88">
        <v>4</v>
      </c>
      <c r="B8" s="97" t="s">
        <v>564</v>
      </c>
      <c r="C8" s="85"/>
      <c r="D8" s="244">
        <v>2010</v>
      </c>
      <c r="E8" s="86" t="s">
        <v>149</v>
      </c>
      <c r="F8" s="87">
        <v>2936</v>
      </c>
      <c r="G8" s="202" t="s">
        <v>142</v>
      </c>
      <c r="H8" s="421"/>
    </row>
    <row r="9" spans="1:8" ht="12.75">
      <c r="A9" s="88">
        <v>5</v>
      </c>
      <c r="B9" s="97" t="s">
        <v>565</v>
      </c>
      <c r="C9" s="85" t="s">
        <v>566</v>
      </c>
      <c r="D9" s="244">
        <v>2010</v>
      </c>
      <c r="E9" s="86" t="s">
        <v>149</v>
      </c>
      <c r="F9" s="87">
        <v>1756</v>
      </c>
      <c r="G9" s="202" t="s">
        <v>142</v>
      </c>
      <c r="H9" s="421"/>
    </row>
    <row r="10" spans="1:8" ht="25.5">
      <c r="A10" s="88">
        <v>6</v>
      </c>
      <c r="B10" s="97" t="s">
        <v>567</v>
      </c>
      <c r="C10" s="85" t="s">
        <v>568</v>
      </c>
      <c r="D10" s="244">
        <v>2010</v>
      </c>
      <c r="E10" s="86" t="s">
        <v>149</v>
      </c>
      <c r="F10" s="87">
        <v>5526</v>
      </c>
      <c r="G10" s="202" t="s">
        <v>142</v>
      </c>
      <c r="H10" s="421"/>
    </row>
    <row r="11" spans="1:8" ht="12.75">
      <c r="A11" s="88">
        <v>7</v>
      </c>
      <c r="B11" s="97" t="s">
        <v>569</v>
      </c>
      <c r="C11" s="85" t="s">
        <v>570</v>
      </c>
      <c r="D11" s="244">
        <v>2010</v>
      </c>
      <c r="E11" s="86" t="s">
        <v>149</v>
      </c>
      <c r="F11" s="87">
        <v>5660</v>
      </c>
      <c r="G11" s="202" t="s">
        <v>142</v>
      </c>
      <c r="H11" s="421"/>
    </row>
    <row r="12" spans="1:8" ht="12.75">
      <c r="A12" s="88"/>
      <c r="B12" s="97" t="s">
        <v>571</v>
      </c>
      <c r="C12" s="85" t="s">
        <v>572</v>
      </c>
      <c r="D12" s="244" t="s">
        <v>552</v>
      </c>
      <c r="E12" s="86" t="s">
        <v>149</v>
      </c>
      <c r="F12" s="87">
        <v>1689</v>
      </c>
      <c r="G12" s="202" t="s">
        <v>142</v>
      </c>
      <c r="H12" s="421"/>
    </row>
    <row r="13" spans="1:8" ht="25.5">
      <c r="A13" s="88"/>
      <c r="B13" s="97" t="s">
        <v>573</v>
      </c>
      <c r="C13" s="85">
        <v>205</v>
      </c>
      <c r="D13" s="244" t="s">
        <v>552</v>
      </c>
      <c r="E13" s="86" t="s">
        <v>149</v>
      </c>
      <c r="F13" s="87">
        <v>780</v>
      </c>
      <c r="G13" s="202" t="s">
        <v>142</v>
      </c>
      <c r="H13" s="422"/>
    </row>
    <row r="14" spans="1:8" ht="15.75" customHeight="1">
      <c r="A14" s="423" t="s">
        <v>29</v>
      </c>
      <c r="B14" s="423"/>
      <c r="C14" s="423"/>
      <c r="D14" s="423"/>
      <c r="E14" s="423"/>
      <c r="F14" s="268">
        <f>SUM(F5:F13)</f>
        <v>24121.32</v>
      </c>
      <c r="G14" s="209"/>
      <c r="H14" s="209"/>
    </row>
    <row r="15" spans="1:8" ht="12.75">
      <c r="A15" s="427" t="s">
        <v>130</v>
      </c>
      <c r="B15" s="427"/>
      <c r="C15" s="427"/>
      <c r="D15" s="427"/>
      <c r="E15" s="427"/>
      <c r="F15" s="427"/>
      <c r="G15" s="427"/>
      <c r="H15" s="427"/>
    </row>
    <row r="16" spans="1:8" ht="12.75">
      <c r="A16" s="417" t="s">
        <v>83</v>
      </c>
      <c r="B16" s="418"/>
      <c r="C16" s="418"/>
      <c r="D16" s="418"/>
      <c r="E16" s="418"/>
      <c r="F16" s="418"/>
      <c r="G16" s="418"/>
      <c r="H16" s="418"/>
    </row>
    <row r="17" spans="1:8" ht="38.25">
      <c r="A17" s="88">
        <v>1</v>
      </c>
      <c r="B17" s="97" t="s">
        <v>247</v>
      </c>
      <c r="C17" s="85">
        <v>1635</v>
      </c>
      <c r="D17" s="244">
        <v>2011</v>
      </c>
      <c r="E17" s="86" t="s">
        <v>248</v>
      </c>
      <c r="F17" s="87">
        <v>25700</v>
      </c>
      <c r="G17" s="202" t="s">
        <v>142</v>
      </c>
      <c r="H17" s="67" t="s">
        <v>144</v>
      </c>
    </row>
    <row r="18" spans="1:8" ht="12.75">
      <c r="A18" s="423" t="s">
        <v>29</v>
      </c>
      <c r="B18" s="423"/>
      <c r="C18" s="423"/>
      <c r="D18" s="423"/>
      <c r="E18" s="423"/>
      <c r="F18" s="268">
        <f>SUM(F17)</f>
        <v>25700</v>
      </c>
      <c r="G18" s="223"/>
      <c r="H18" s="223"/>
    </row>
    <row r="19" spans="1:8" ht="12.75">
      <c r="A19" s="417" t="s">
        <v>89</v>
      </c>
      <c r="B19" s="418"/>
      <c r="C19" s="418"/>
      <c r="D19" s="418"/>
      <c r="E19" s="418"/>
      <c r="F19" s="418"/>
      <c r="G19" s="418"/>
      <c r="H19" s="418"/>
    </row>
    <row r="20" spans="1:8" ht="38.25">
      <c r="A20" s="198">
        <v>1</v>
      </c>
      <c r="B20" s="98" t="s">
        <v>575</v>
      </c>
      <c r="C20" s="85">
        <v>1404208</v>
      </c>
      <c r="D20" s="244">
        <v>2014</v>
      </c>
      <c r="E20" s="86" t="s">
        <v>576</v>
      </c>
      <c r="F20" s="269">
        <v>121757.7</v>
      </c>
      <c r="G20" s="202" t="s">
        <v>142</v>
      </c>
      <c r="H20" s="424" t="s">
        <v>524</v>
      </c>
    </row>
    <row r="21" spans="1:8" ht="12.75">
      <c r="A21" s="198">
        <v>2</v>
      </c>
      <c r="B21" s="98" t="s">
        <v>577</v>
      </c>
      <c r="C21" s="199" t="s">
        <v>578</v>
      </c>
      <c r="D21" s="200">
        <v>2010</v>
      </c>
      <c r="E21" s="201" t="s">
        <v>579</v>
      </c>
      <c r="F21" s="208">
        <v>14000</v>
      </c>
      <c r="G21" s="202" t="s">
        <v>142</v>
      </c>
      <c r="H21" s="424"/>
    </row>
    <row r="22" spans="1:8" ht="25.5">
      <c r="A22" s="198">
        <v>3</v>
      </c>
      <c r="B22" s="98" t="s">
        <v>580</v>
      </c>
      <c r="C22" s="203">
        <v>99360615</v>
      </c>
      <c r="D22" s="200">
        <v>2009</v>
      </c>
      <c r="E22" s="201" t="s">
        <v>581</v>
      </c>
      <c r="F22" s="208">
        <v>15200</v>
      </c>
      <c r="G22" s="202" t="s">
        <v>142</v>
      </c>
      <c r="H22" s="424"/>
    </row>
    <row r="23" spans="1:8" ht="12.75">
      <c r="A23" s="198">
        <v>4</v>
      </c>
      <c r="B23" s="98" t="s">
        <v>582</v>
      </c>
      <c r="C23" s="199" t="s">
        <v>583</v>
      </c>
      <c r="D23" s="200">
        <v>2005</v>
      </c>
      <c r="E23" s="201" t="s">
        <v>584</v>
      </c>
      <c r="F23" s="208">
        <v>90000</v>
      </c>
      <c r="G23" s="202" t="s">
        <v>142</v>
      </c>
      <c r="H23" s="424"/>
    </row>
    <row r="24" spans="1:8" ht="12.75">
      <c r="A24" s="198">
        <v>5</v>
      </c>
      <c r="B24" s="98" t="s">
        <v>585</v>
      </c>
      <c r="C24" s="199" t="s">
        <v>586</v>
      </c>
      <c r="D24" s="200">
        <v>2005</v>
      </c>
      <c r="E24" s="201" t="s">
        <v>587</v>
      </c>
      <c r="F24" s="208">
        <v>186300</v>
      </c>
      <c r="G24" s="202" t="s">
        <v>142</v>
      </c>
      <c r="H24" s="424"/>
    </row>
    <row r="25" spans="1:8" ht="12.75">
      <c r="A25" s="423" t="s">
        <v>29</v>
      </c>
      <c r="B25" s="423"/>
      <c r="C25" s="423"/>
      <c r="D25" s="423"/>
      <c r="E25" s="423"/>
      <c r="F25" s="268">
        <f>SUM(F20:F24)</f>
        <v>427257.7</v>
      </c>
      <c r="G25" s="223"/>
      <c r="H25" s="223"/>
    </row>
    <row r="27" spans="4:6" ht="23.25">
      <c r="D27" s="419" t="s">
        <v>59</v>
      </c>
      <c r="E27" s="419"/>
      <c r="F27" s="324">
        <f>SUM(F18,F25)</f>
        <v>452957.7</v>
      </c>
    </row>
  </sheetData>
  <sheetProtection/>
  <mergeCells count="11">
    <mergeCell ref="A1:H1"/>
    <mergeCell ref="A4:H4"/>
    <mergeCell ref="A14:E14"/>
    <mergeCell ref="A15:H15"/>
    <mergeCell ref="A19:H19"/>
    <mergeCell ref="A16:H16"/>
    <mergeCell ref="D27:E27"/>
    <mergeCell ref="H5:H13"/>
    <mergeCell ref="A18:E18"/>
    <mergeCell ref="A25:E25"/>
    <mergeCell ref="H20:H2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1"/>
  <sheetViews>
    <sheetView view="pageBreakPreview" zoomScaleSheetLayoutView="100" zoomScalePageLayoutView="0" workbookViewId="0" topLeftCell="A1">
      <selection activeCell="A7" sqref="A7"/>
    </sheetView>
  </sheetViews>
  <sheetFormatPr defaultColWidth="9.140625" defaultRowHeight="12.75"/>
  <cols>
    <col min="1" max="1" width="4.140625" style="0" customWidth="1"/>
    <col min="2" max="2" width="53.28125" style="0" customWidth="1"/>
    <col min="3" max="3" width="53.7109375" style="0" customWidth="1"/>
  </cols>
  <sheetData>
    <row r="1" spans="1:3" ht="12.75">
      <c r="A1" s="5" t="s">
        <v>121</v>
      </c>
      <c r="C1" s="66"/>
    </row>
    <row r="2" spans="1:2" ht="12.75">
      <c r="A2" s="34"/>
      <c r="B2" s="5"/>
    </row>
    <row r="3" spans="1:3" ht="63" customHeight="1">
      <c r="A3" s="428" t="s">
        <v>82</v>
      </c>
      <c r="B3" s="428"/>
      <c r="C3" s="428"/>
    </row>
    <row r="5" spans="1:3" ht="25.5">
      <c r="A5" s="141" t="s">
        <v>30</v>
      </c>
      <c r="B5" s="142" t="s">
        <v>71</v>
      </c>
      <c r="C5" s="143" t="s">
        <v>72</v>
      </c>
    </row>
    <row r="6" spans="1:3" ht="12.75">
      <c r="A6" s="429" t="s">
        <v>106</v>
      </c>
      <c r="B6" s="430"/>
      <c r="C6" s="430"/>
    </row>
    <row r="7" spans="1:3" ht="38.25">
      <c r="A7" s="48">
        <v>1</v>
      </c>
      <c r="B7" s="195" t="s">
        <v>332</v>
      </c>
      <c r="C7" s="196" t="s">
        <v>333</v>
      </c>
    </row>
    <row r="8" spans="1:3" ht="12.75">
      <c r="A8" s="431" t="s">
        <v>122</v>
      </c>
      <c r="B8" s="432"/>
      <c r="C8" s="432"/>
    </row>
    <row r="9" spans="1:3" ht="38.25" customHeight="1">
      <c r="A9" s="48">
        <v>1</v>
      </c>
      <c r="B9" s="195" t="s">
        <v>332</v>
      </c>
      <c r="C9" s="196" t="s">
        <v>333</v>
      </c>
    </row>
    <row r="10" spans="1:3" ht="12.75">
      <c r="A10" s="431" t="s">
        <v>109</v>
      </c>
      <c r="B10" s="432"/>
      <c r="C10" s="432"/>
    </row>
    <row r="11" spans="1:3" ht="44.25" customHeight="1">
      <c r="A11" s="48">
        <v>1</v>
      </c>
      <c r="B11" s="195" t="s">
        <v>332</v>
      </c>
      <c r="C11" s="196" t="s">
        <v>333</v>
      </c>
    </row>
  </sheetData>
  <sheetProtection/>
  <mergeCells count="4">
    <mergeCell ref="A3:C3"/>
    <mergeCell ref="A6:C6"/>
    <mergeCell ref="A8:C8"/>
    <mergeCell ref="A10:C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6.421875" style="0" customWidth="1"/>
    <col min="2" max="4" width="22.57421875" style="0" customWidth="1"/>
    <col min="5" max="5" width="65.7109375" style="34" customWidth="1"/>
  </cols>
  <sheetData>
    <row r="1" spans="1:5" ht="12.75">
      <c r="A1" s="171" t="s">
        <v>892</v>
      </c>
      <c r="B1" s="8"/>
      <c r="C1" s="172"/>
      <c r="D1" s="173"/>
      <c r="E1" s="174"/>
    </row>
    <row r="2" spans="1:5" ht="13.5" thickBot="1">
      <c r="A2" s="174"/>
      <c r="B2" s="174"/>
      <c r="C2" s="175"/>
      <c r="D2" s="176"/>
      <c r="E2" s="174"/>
    </row>
    <row r="3" spans="1:5" ht="25.5">
      <c r="A3" s="177" t="s">
        <v>60</v>
      </c>
      <c r="B3" s="178" t="s">
        <v>61</v>
      </c>
      <c r="C3" s="178" t="s">
        <v>64</v>
      </c>
      <c r="D3" s="178" t="s">
        <v>62</v>
      </c>
      <c r="E3" s="178" t="s">
        <v>63</v>
      </c>
    </row>
    <row r="4" spans="1:5" ht="25.5">
      <c r="A4" s="435" t="s">
        <v>139</v>
      </c>
      <c r="B4" s="35" t="s">
        <v>885</v>
      </c>
      <c r="C4" s="36">
        <v>2</v>
      </c>
      <c r="D4" s="179">
        <v>43522.95</v>
      </c>
      <c r="E4" s="211" t="s">
        <v>886</v>
      </c>
    </row>
    <row r="5" spans="1:5" ht="12.75">
      <c r="A5" s="436"/>
      <c r="B5" s="35" t="s">
        <v>891</v>
      </c>
      <c r="C5" s="36">
        <v>1</v>
      </c>
      <c r="D5" s="179">
        <v>5200</v>
      </c>
      <c r="E5" s="323" t="s">
        <v>830</v>
      </c>
    </row>
    <row r="6" spans="1:5" ht="12.75">
      <c r="A6" s="436"/>
      <c r="B6" s="55" t="s">
        <v>29</v>
      </c>
      <c r="C6" s="56">
        <f>SUM(C4:C4)</f>
        <v>2</v>
      </c>
      <c r="D6" s="57">
        <f>SUM(D4:D4)</f>
        <v>43522.95</v>
      </c>
      <c r="E6" s="54"/>
    </row>
    <row r="7" spans="1:5" ht="12.75" customHeight="1">
      <c r="A7" s="437" t="s">
        <v>140</v>
      </c>
      <c r="B7" s="35" t="s">
        <v>885</v>
      </c>
      <c r="C7" s="36">
        <v>1</v>
      </c>
      <c r="D7" s="180">
        <v>912.73</v>
      </c>
      <c r="E7" s="210" t="s">
        <v>887</v>
      </c>
    </row>
    <row r="8" spans="1:5" ht="12.75">
      <c r="A8" s="438"/>
      <c r="B8" s="37" t="s">
        <v>29</v>
      </c>
      <c r="C8" s="38">
        <f>SUM(C7:C7)</f>
        <v>1</v>
      </c>
      <c r="D8" s="39">
        <f>SUM(D7:D7)</f>
        <v>912.73</v>
      </c>
      <c r="E8" s="40"/>
    </row>
    <row r="9" spans="1:5" ht="12.75">
      <c r="A9" s="436" t="s">
        <v>141</v>
      </c>
      <c r="B9" s="35" t="s">
        <v>888</v>
      </c>
      <c r="C9" s="35">
        <v>1</v>
      </c>
      <c r="D9" s="180">
        <v>635.61</v>
      </c>
      <c r="E9" s="210" t="s">
        <v>889</v>
      </c>
    </row>
    <row r="10" spans="1:5" ht="12.75">
      <c r="A10" s="436"/>
      <c r="B10" s="37" t="s">
        <v>29</v>
      </c>
      <c r="C10" s="38">
        <f>SUM(C9:C9)</f>
        <v>1</v>
      </c>
      <c r="D10" s="39">
        <f>SUM(D9:D9)</f>
        <v>635.61</v>
      </c>
      <c r="E10" s="40"/>
    </row>
    <row r="11" spans="1:5" ht="13.5" thickBot="1">
      <c r="A11" s="41"/>
      <c r="B11" s="42"/>
      <c r="C11" s="42"/>
      <c r="D11" s="43"/>
      <c r="E11" s="26"/>
    </row>
    <row r="12" spans="1:5" ht="16.5" thickBot="1">
      <c r="A12" s="439" t="s">
        <v>890</v>
      </c>
      <c r="B12" s="440"/>
      <c r="C12" s="212">
        <f>SUM(C6,C8,C10)</f>
        <v>4</v>
      </c>
      <c r="D12" s="182">
        <f>SUM(D4,D8,D10)</f>
        <v>45071.29</v>
      </c>
      <c r="E12" s="183" t="s">
        <v>131</v>
      </c>
    </row>
    <row r="13" spans="1:5" ht="16.5" thickBot="1">
      <c r="A13" s="441"/>
      <c r="B13" s="442"/>
      <c r="C13" s="212">
        <v>1</v>
      </c>
      <c r="D13" s="182">
        <f>SUM(D5)</f>
        <v>5200</v>
      </c>
      <c r="E13" s="183" t="s">
        <v>132</v>
      </c>
    </row>
    <row r="14" spans="1:5" ht="13.5" thickBot="1">
      <c r="A14" s="3"/>
      <c r="B14" s="3"/>
      <c r="C14" s="3"/>
      <c r="D14" s="3"/>
      <c r="E14" s="26"/>
    </row>
    <row r="15" spans="1:3" ht="16.5" thickBot="1">
      <c r="A15" s="433" t="s">
        <v>77</v>
      </c>
      <c r="B15" s="434"/>
      <c r="C15" s="181" t="s">
        <v>76</v>
      </c>
    </row>
  </sheetData>
  <sheetProtection/>
  <mergeCells count="5">
    <mergeCell ref="A15:B15"/>
    <mergeCell ref="A4:A6"/>
    <mergeCell ref="A9:A10"/>
    <mergeCell ref="A7:A8"/>
    <mergeCell ref="A12:B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MedicEuro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subject/>
  <dc:creator>MAXIMUS BROKER</dc:creator>
  <cp:keywords/>
  <dc:description/>
  <cp:lastModifiedBy>katarzyna.rekowska</cp:lastModifiedBy>
  <cp:lastPrinted>2017-09-07T07:44:55Z</cp:lastPrinted>
  <dcterms:created xsi:type="dcterms:W3CDTF">2004-04-21T13:58:08Z</dcterms:created>
  <dcterms:modified xsi:type="dcterms:W3CDTF">2017-09-12T13:34:55Z</dcterms:modified>
  <cp:category/>
  <cp:version/>
  <cp:contentType/>
  <cp:contentStatus/>
</cp:coreProperties>
</file>